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05" windowWidth="6000" windowHeight="5865" tabRatio="555"/>
  </bookViews>
  <sheets>
    <sheet name="2018" sheetId="17" r:id="rId1"/>
  </sheets>
  <definedNames>
    <definedName name="_xlnm.Print_Titles" localSheetId="0">'2018'!$2:$5</definedName>
    <definedName name="_xlnm.Print_Area" localSheetId="0">'2018'!$A$1:$W$207</definedName>
  </definedNames>
  <calcPr calcId="145621"/>
</workbook>
</file>

<file path=xl/calcChain.xml><?xml version="1.0" encoding="utf-8"?>
<calcChain xmlns="http://schemas.openxmlformats.org/spreadsheetml/2006/main">
  <c r="Q50" i="17" l="1"/>
  <c r="Q147" i="17" l="1"/>
  <c r="Q146" i="17"/>
  <c r="Q175" i="17"/>
  <c r="M7" i="17" l="1"/>
  <c r="G7" i="17"/>
  <c r="O7" i="17"/>
  <c r="N7" i="17"/>
  <c r="L7" i="17"/>
  <c r="H7" i="17"/>
  <c r="F7" i="17"/>
  <c r="U50" i="17"/>
  <c r="T50" i="17"/>
  <c r="S50" i="17"/>
  <c r="R50" i="17"/>
  <c r="P50" i="17"/>
  <c r="K50" i="17"/>
  <c r="J50" i="17"/>
  <c r="U62" i="17"/>
  <c r="T62" i="17"/>
  <c r="S62" i="17"/>
  <c r="R62" i="17"/>
  <c r="Q62" i="17"/>
  <c r="P62" i="17"/>
  <c r="K62" i="17"/>
  <c r="J62" i="17"/>
  <c r="U147" i="17"/>
  <c r="T147" i="17"/>
  <c r="S147" i="17"/>
  <c r="R147" i="17"/>
  <c r="P147" i="17"/>
  <c r="K147" i="17"/>
  <c r="J147" i="17"/>
  <c r="U168" i="17"/>
  <c r="T168" i="17"/>
  <c r="S168" i="17"/>
  <c r="R168" i="17"/>
  <c r="P168" i="17"/>
  <c r="K168" i="17"/>
  <c r="J168" i="17"/>
  <c r="U61" i="17"/>
  <c r="T61" i="17"/>
  <c r="S61" i="17"/>
  <c r="R61" i="17"/>
  <c r="Q61" i="17"/>
  <c r="P61" i="17"/>
  <c r="K61" i="17"/>
  <c r="J61" i="17"/>
  <c r="U60" i="17"/>
  <c r="T60" i="17"/>
  <c r="S60" i="17"/>
  <c r="R60" i="17"/>
  <c r="Q60" i="17"/>
  <c r="P60" i="17"/>
  <c r="K60" i="17"/>
  <c r="J60" i="17"/>
  <c r="U66" i="17"/>
  <c r="T66" i="17"/>
  <c r="S66" i="17"/>
  <c r="R66" i="17"/>
  <c r="Q66" i="17"/>
  <c r="Q63" i="17"/>
  <c r="P66" i="17"/>
  <c r="K66" i="17"/>
  <c r="J66" i="17"/>
  <c r="U59" i="17"/>
  <c r="T59" i="17"/>
  <c r="S59" i="17"/>
  <c r="R59" i="17"/>
  <c r="Q59" i="17"/>
  <c r="P59" i="17"/>
  <c r="K59" i="17"/>
  <c r="J59" i="17"/>
  <c r="W59" i="17" l="1"/>
  <c r="V168" i="17"/>
  <c r="Q7" i="17"/>
  <c r="W50" i="17"/>
  <c r="V50" i="17"/>
  <c r="W62" i="17"/>
  <c r="V62" i="17"/>
  <c r="W147" i="17"/>
  <c r="V147" i="17"/>
  <c r="W168" i="17"/>
  <c r="W66" i="17"/>
  <c r="W61" i="17"/>
  <c r="V61" i="17"/>
  <c r="W60" i="17"/>
  <c r="V60" i="17"/>
  <c r="V66" i="17"/>
  <c r="V59" i="17"/>
  <c r="J170" i="17" l="1"/>
  <c r="U146" i="17" l="1"/>
  <c r="T146" i="17"/>
  <c r="S146" i="17"/>
  <c r="R146" i="17"/>
  <c r="P146" i="17"/>
  <c r="Z146" i="17" s="1"/>
  <c r="K146" i="17"/>
  <c r="J146" i="17"/>
  <c r="Y146" i="17" s="1"/>
  <c r="W146" i="17" l="1"/>
  <c r="V146" i="17"/>
  <c r="J101" i="17" l="1"/>
  <c r="J99" i="17"/>
  <c r="K107" i="17"/>
  <c r="K100" i="17"/>
  <c r="K99" i="17"/>
  <c r="Q99" i="17"/>
  <c r="P107" i="17"/>
  <c r="P100" i="17"/>
  <c r="P99" i="17"/>
  <c r="U148" i="17" l="1"/>
  <c r="T148" i="17"/>
  <c r="S148" i="17"/>
  <c r="R148" i="17"/>
  <c r="P148" i="17"/>
  <c r="K148" i="17"/>
  <c r="J148" i="17"/>
  <c r="M97" i="17"/>
  <c r="N97" i="17"/>
  <c r="O97" i="17"/>
  <c r="L97" i="17"/>
  <c r="G97" i="17"/>
  <c r="H97" i="17"/>
  <c r="F97" i="17"/>
  <c r="Q101" i="17"/>
  <c r="U107" i="17"/>
  <c r="T107" i="17"/>
  <c r="S107" i="17"/>
  <c r="R107" i="17"/>
  <c r="Z107" i="17"/>
  <c r="J107" i="17"/>
  <c r="Y107" i="17" s="1"/>
  <c r="V148" i="17" l="1"/>
  <c r="W148" i="17"/>
  <c r="W107" i="17"/>
  <c r="V107" i="17"/>
  <c r="T43" i="17"/>
  <c r="T42" i="17"/>
  <c r="S22" i="17"/>
  <c r="U42" i="17"/>
  <c r="U43" i="17"/>
  <c r="U37" i="17"/>
  <c r="U170" i="17"/>
  <c r="T170" i="17"/>
  <c r="S170" i="17"/>
  <c r="R170" i="17"/>
  <c r="U169" i="17"/>
  <c r="T169" i="17"/>
  <c r="S169" i="17"/>
  <c r="R169" i="17"/>
  <c r="U167" i="17"/>
  <c r="T167" i="17"/>
  <c r="S167" i="17"/>
  <c r="R167" i="17"/>
  <c r="U166" i="17"/>
  <c r="T166" i="17"/>
  <c r="S166" i="17"/>
  <c r="R166" i="17"/>
  <c r="U99" i="17"/>
  <c r="T99" i="17"/>
  <c r="S99" i="17"/>
  <c r="R99" i="17"/>
  <c r="U40" i="17"/>
  <c r="T40" i="17"/>
  <c r="S40" i="17"/>
  <c r="R40" i="17"/>
  <c r="H89" i="17"/>
  <c r="T37" i="17"/>
  <c r="Z174" i="17"/>
  <c r="U174" i="17"/>
  <c r="T174" i="17"/>
  <c r="S174" i="17"/>
  <c r="R174" i="17"/>
  <c r="K174" i="17"/>
  <c r="J174" i="17"/>
  <c r="Z173" i="17"/>
  <c r="U173" i="17"/>
  <c r="T173" i="17"/>
  <c r="S173" i="17"/>
  <c r="R173" i="17"/>
  <c r="K173" i="17"/>
  <c r="J173" i="17"/>
  <c r="Y173" i="17" s="1"/>
  <c r="P170" i="17"/>
  <c r="K170" i="17"/>
  <c r="P171" i="17"/>
  <c r="P169" i="17"/>
  <c r="P167" i="17"/>
  <c r="P166" i="17"/>
  <c r="Q169" i="17"/>
  <c r="K169" i="17"/>
  <c r="J169" i="17"/>
  <c r="Q167" i="17"/>
  <c r="Q165" i="17"/>
  <c r="K167" i="17"/>
  <c r="J167" i="17"/>
  <c r="K166" i="17"/>
  <c r="J166" i="17"/>
  <c r="U165" i="17"/>
  <c r="T165" i="17"/>
  <c r="S165" i="17"/>
  <c r="R165" i="17"/>
  <c r="P165" i="17"/>
  <c r="Z165" i="17" s="1"/>
  <c r="K165" i="17"/>
  <c r="J165" i="17"/>
  <c r="Y165" i="17" s="1"/>
  <c r="U145" i="17"/>
  <c r="T145" i="17"/>
  <c r="S145" i="17"/>
  <c r="R145" i="17"/>
  <c r="Q145" i="17"/>
  <c r="P145" i="17"/>
  <c r="Z145" i="17" s="1"/>
  <c r="K145" i="17"/>
  <c r="J145" i="17"/>
  <c r="Y145" i="17" s="1"/>
  <c r="Q144" i="17"/>
  <c r="U144" i="17"/>
  <c r="T144" i="17"/>
  <c r="S144" i="17"/>
  <c r="R144" i="17"/>
  <c r="P144" i="17"/>
  <c r="Z144" i="17" s="1"/>
  <c r="K144" i="17"/>
  <c r="J144" i="17"/>
  <c r="Y144" i="17" s="1"/>
  <c r="U108" i="17"/>
  <c r="T108" i="17"/>
  <c r="S108" i="17"/>
  <c r="R108" i="17"/>
  <c r="Q108" i="17"/>
  <c r="P108" i="17"/>
  <c r="Z108" i="17" s="1"/>
  <c r="K108" i="17"/>
  <c r="J108" i="17"/>
  <c r="Y108" i="17" s="1"/>
  <c r="U101" i="17"/>
  <c r="T101" i="17"/>
  <c r="S101" i="17"/>
  <c r="R101" i="17"/>
  <c r="P101" i="17"/>
  <c r="Z101" i="17" s="1"/>
  <c r="K101" i="17"/>
  <c r="Y101" i="17"/>
  <c r="U100" i="17"/>
  <c r="T100" i="17"/>
  <c r="S100" i="17"/>
  <c r="R100" i="17"/>
  <c r="Z100" i="17"/>
  <c r="J100" i="17"/>
  <c r="Y100" i="17" s="1"/>
  <c r="U71" i="17"/>
  <c r="T71" i="17"/>
  <c r="S71" i="17"/>
  <c r="R71" i="17"/>
  <c r="Q71" i="17"/>
  <c r="P71" i="17"/>
  <c r="Z71" i="17" s="1"/>
  <c r="K71" i="17"/>
  <c r="J71" i="17"/>
  <c r="Y71" i="17" s="1"/>
  <c r="K37" i="17"/>
  <c r="J37" i="17"/>
  <c r="R37" i="17"/>
  <c r="S37" i="17"/>
  <c r="K43" i="17"/>
  <c r="J43" i="17"/>
  <c r="R43" i="17"/>
  <c r="S43" i="17"/>
  <c r="K42" i="17"/>
  <c r="J42" i="17"/>
  <c r="R42" i="17"/>
  <c r="S42" i="17"/>
  <c r="K40" i="17"/>
  <c r="K39" i="17"/>
  <c r="J40" i="17"/>
  <c r="H73" i="17"/>
  <c r="U30" i="17"/>
  <c r="T30" i="17"/>
  <c r="S30" i="17"/>
  <c r="R30" i="17"/>
  <c r="K30" i="17"/>
  <c r="J30" i="17"/>
  <c r="U29" i="17"/>
  <c r="T29" i="17"/>
  <c r="S29" i="17"/>
  <c r="R29" i="17"/>
  <c r="K29" i="17"/>
  <c r="J29" i="17"/>
  <c r="U27" i="17"/>
  <c r="T27" i="17"/>
  <c r="S27" i="17"/>
  <c r="R27" i="17"/>
  <c r="K27" i="17"/>
  <c r="J27" i="17"/>
  <c r="I34" i="17" l="1"/>
  <c r="I146" i="17"/>
  <c r="V174" i="17"/>
  <c r="W170" i="17"/>
  <c r="V43" i="17"/>
  <c r="V169" i="17"/>
  <c r="W42" i="17"/>
  <c r="Y174" i="17"/>
  <c r="W145" i="17"/>
  <c r="W167" i="17"/>
  <c r="W166" i="17"/>
  <c r="V108" i="17"/>
  <c r="V40" i="17"/>
  <c r="V99" i="17"/>
  <c r="W43" i="17"/>
  <c r="V42" i="17"/>
  <c r="W71" i="17"/>
  <c r="W100" i="17"/>
  <c r="W101" i="17"/>
  <c r="V166" i="17"/>
  <c r="V167" i="17"/>
  <c r="W169" i="17"/>
  <c r="V170" i="17"/>
  <c r="V37" i="17"/>
  <c r="W99" i="17"/>
  <c r="W40" i="17"/>
  <c r="V173" i="17"/>
  <c r="W173" i="17"/>
  <c r="W37" i="17"/>
  <c r="W174" i="17"/>
  <c r="V145" i="17"/>
  <c r="V165" i="17"/>
  <c r="W165" i="17"/>
  <c r="V144" i="17"/>
  <c r="W144" i="17"/>
  <c r="W108" i="17"/>
  <c r="V100" i="17"/>
  <c r="V71" i="17"/>
  <c r="V101" i="17"/>
  <c r="W30" i="17"/>
  <c r="V29" i="17"/>
  <c r="W27" i="17"/>
  <c r="V30" i="17"/>
  <c r="W29" i="17"/>
  <c r="V27" i="17"/>
  <c r="M73" i="17" l="1"/>
  <c r="N73" i="17"/>
  <c r="O73" i="17"/>
  <c r="L73" i="17"/>
  <c r="U82" i="17" l="1"/>
  <c r="T82" i="17"/>
  <c r="S82" i="17"/>
  <c r="R82" i="17"/>
  <c r="P82" i="17"/>
  <c r="K82" i="17"/>
  <c r="J82" i="17"/>
  <c r="G73" i="17"/>
  <c r="F73" i="17"/>
  <c r="U81" i="17"/>
  <c r="T81" i="17"/>
  <c r="S81" i="17"/>
  <c r="R81" i="17"/>
  <c r="P81" i="17"/>
  <c r="K81" i="17"/>
  <c r="J81" i="17"/>
  <c r="V82" i="17" l="1"/>
  <c r="W82" i="17"/>
  <c r="V81" i="17"/>
  <c r="W81" i="17"/>
  <c r="M46" i="17"/>
  <c r="N46" i="17"/>
  <c r="O46" i="17"/>
  <c r="L46" i="17"/>
  <c r="G46" i="17"/>
  <c r="H46" i="17"/>
  <c r="F46" i="17"/>
  <c r="J87" i="17" l="1"/>
  <c r="Y87" i="17" s="1"/>
  <c r="K87" i="17"/>
  <c r="P87" i="17"/>
  <c r="Z87" i="17" s="1"/>
  <c r="Q87" i="17"/>
  <c r="R87" i="17"/>
  <c r="S87" i="17"/>
  <c r="T87" i="17"/>
  <c r="U87" i="17"/>
  <c r="V87" i="17" l="1"/>
  <c r="W87" i="17"/>
  <c r="U68" i="17"/>
  <c r="T68" i="17"/>
  <c r="S68" i="17"/>
  <c r="R68" i="17"/>
  <c r="Q68" i="17"/>
  <c r="P68" i="17"/>
  <c r="K68" i="17"/>
  <c r="J68" i="17"/>
  <c r="V68" i="17" l="1"/>
  <c r="W68" i="17"/>
  <c r="U20" i="17"/>
  <c r="T20" i="17"/>
  <c r="S20" i="17"/>
  <c r="R20" i="17"/>
  <c r="K20" i="17"/>
  <c r="J20" i="17"/>
  <c r="Y20" i="17" s="1"/>
  <c r="V20" i="17" l="1"/>
  <c r="W20" i="17"/>
  <c r="K142" i="17"/>
  <c r="U200" i="17" l="1"/>
  <c r="T200" i="17"/>
  <c r="S200" i="17"/>
  <c r="R200" i="17"/>
  <c r="K200" i="17"/>
  <c r="J200" i="17"/>
  <c r="W200" i="17" l="1"/>
  <c r="V200" i="17"/>
  <c r="P133" i="17"/>
  <c r="Z133" i="17" s="1"/>
  <c r="Q133" i="17"/>
  <c r="T133" i="17"/>
  <c r="S133" i="17"/>
  <c r="R133" i="17"/>
  <c r="V133" i="17" l="1"/>
  <c r="W133" i="17"/>
  <c r="U192" i="17"/>
  <c r="T192" i="17"/>
  <c r="S192" i="17"/>
  <c r="R192" i="17"/>
  <c r="K192" i="17"/>
  <c r="J192" i="17"/>
  <c r="G185" i="17"/>
  <c r="W192" i="17" l="1"/>
  <c r="V192" i="17"/>
  <c r="U123" i="17" l="1"/>
  <c r="T123" i="17"/>
  <c r="S123" i="17"/>
  <c r="R123" i="17"/>
  <c r="Q123" i="17"/>
  <c r="P123" i="17"/>
  <c r="V123" i="17" l="1"/>
  <c r="W123" i="17"/>
  <c r="U104" i="17"/>
  <c r="T104" i="17"/>
  <c r="S104" i="17"/>
  <c r="R104" i="17"/>
  <c r="Q104" i="17"/>
  <c r="P104" i="17"/>
  <c r="U122" i="17"/>
  <c r="T122" i="17"/>
  <c r="S122" i="17"/>
  <c r="R122" i="17"/>
  <c r="Q122" i="17"/>
  <c r="P122" i="17"/>
  <c r="V122" i="17" l="1"/>
  <c r="W122" i="17"/>
  <c r="W104" i="17"/>
  <c r="V104" i="17"/>
  <c r="U161" i="17"/>
  <c r="T161" i="17"/>
  <c r="S161" i="17"/>
  <c r="R161" i="17"/>
  <c r="U54" i="17"/>
  <c r="T54" i="17"/>
  <c r="S54" i="17"/>
  <c r="R54" i="17"/>
  <c r="U49" i="17"/>
  <c r="T49" i="17"/>
  <c r="S49" i="17"/>
  <c r="R49" i="17"/>
  <c r="K49" i="17"/>
  <c r="K48" i="17"/>
  <c r="J49" i="17"/>
  <c r="J48" i="17"/>
  <c r="Q49" i="17"/>
  <c r="P49" i="17"/>
  <c r="Q54" i="17"/>
  <c r="P54" i="17"/>
  <c r="Z54" i="17" s="1"/>
  <c r="K54" i="17"/>
  <c r="J54" i="17"/>
  <c r="Y54" i="17" s="1"/>
  <c r="Q161" i="17"/>
  <c r="Q160" i="17"/>
  <c r="P161" i="17"/>
  <c r="K161" i="17"/>
  <c r="J161" i="17"/>
  <c r="W161" i="17" l="1"/>
  <c r="W54" i="17"/>
  <c r="W49" i="17"/>
  <c r="V161" i="17"/>
  <c r="V49" i="17"/>
  <c r="V54" i="17"/>
  <c r="U160" i="17"/>
  <c r="T160" i="17"/>
  <c r="S160" i="17"/>
  <c r="R160" i="17"/>
  <c r="P160" i="17"/>
  <c r="Z160" i="17" s="1"/>
  <c r="K160" i="17"/>
  <c r="J160" i="17"/>
  <c r="Y160" i="17" s="1"/>
  <c r="U113" i="17"/>
  <c r="T113" i="17"/>
  <c r="S113" i="17"/>
  <c r="R113" i="17"/>
  <c r="P113" i="17"/>
  <c r="Z113" i="17" s="1"/>
  <c r="K113" i="17"/>
  <c r="J113" i="17"/>
  <c r="Y113" i="17" s="1"/>
  <c r="W160" i="17" l="1"/>
  <c r="V160" i="17"/>
  <c r="W113" i="17"/>
  <c r="V113" i="17"/>
  <c r="P132" i="17"/>
  <c r="Z132" i="17" s="1"/>
  <c r="P129" i="17"/>
  <c r="Z129" i="17" s="1"/>
  <c r="P38" i="17"/>
  <c r="Z38" i="17" s="1"/>
  <c r="P32" i="17"/>
  <c r="Z32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6" i="17"/>
  <c r="Z28" i="17"/>
  <c r="Z31" i="17"/>
  <c r="Z34" i="17"/>
  <c r="Z35" i="17"/>
  <c r="Z39" i="17"/>
  <c r="Z44" i="17"/>
  <c r="Z69" i="17"/>
  <c r="Z79" i="17"/>
  <c r="Z90" i="17"/>
  <c r="Z91" i="17"/>
  <c r="Z92" i="17"/>
  <c r="Z141" i="17"/>
  <c r="Z143" i="17"/>
  <c r="Z157" i="17"/>
  <c r="Z159" i="17"/>
  <c r="Z171" i="17"/>
  <c r="Z172" i="17"/>
  <c r="Z175" i="17"/>
  <c r="Z176" i="17"/>
  <c r="Z177" i="17"/>
  <c r="Z181" i="17"/>
  <c r="Z182" i="17"/>
  <c r="Z184" i="17"/>
  <c r="Z186" i="17"/>
  <c r="Z187" i="17"/>
  <c r="Z188" i="17"/>
  <c r="Z189" i="17"/>
  <c r="Z190" i="17"/>
  <c r="Z191" i="17"/>
  <c r="Z194" i="17"/>
  <c r="Z197" i="17"/>
  <c r="Z198" i="17"/>
  <c r="J105" i="17"/>
  <c r="Y105" i="17" s="1"/>
  <c r="Y9" i="17"/>
  <c r="Y12" i="17"/>
  <c r="Y14" i="17"/>
  <c r="Y18" i="17"/>
  <c r="Y56" i="17"/>
  <c r="Y58" i="17"/>
  <c r="Y76" i="17"/>
  <c r="Y93" i="17"/>
  <c r="Y103" i="17"/>
  <c r="Y132" i="17"/>
  <c r="Y155" i="17"/>
  <c r="Y193" i="17"/>
  <c r="Y194" i="17"/>
  <c r="Y202" i="17"/>
  <c r="Y203" i="17"/>
  <c r="J15" i="17"/>
  <c r="Y15" i="17" s="1"/>
  <c r="G89" i="17" l="1"/>
  <c r="Q38" i="17" l="1"/>
  <c r="U79" i="17"/>
  <c r="K106" i="17"/>
  <c r="K105" i="17"/>
  <c r="K79" i="17"/>
  <c r="J79" i="17"/>
  <c r="O195" i="17"/>
  <c r="N195" i="17"/>
  <c r="M195" i="17"/>
  <c r="L195" i="17"/>
  <c r="G195" i="17"/>
  <c r="H195" i="17"/>
  <c r="F195" i="17"/>
  <c r="K199" i="17"/>
  <c r="J199" i="17"/>
  <c r="Y199" i="17" s="1"/>
  <c r="Q196" i="17"/>
  <c r="P196" i="17"/>
  <c r="Z196" i="17" s="1"/>
  <c r="U199" i="17"/>
  <c r="T199" i="17"/>
  <c r="S199" i="17"/>
  <c r="R199" i="17"/>
  <c r="Q199" i="17"/>
  <c r="P199" i="17"/>
  <c r="Z199" i="17" s="1"/>
  <c r="U198" i="17"/>
  <c r="T198" i="17"/>
  <c r="S198" i="17"/>
  <c r="R198" i="17"/>
  <c r="K198" i="17"/>
  <c r="J198" i="17"/>
  <c r="Y198" i="17" s="1"/>
  <c r="U197" i="17"/>
  <c r="T197" i="17"/>
  <c r="S197" i="17"/>
  <c r="R197" i="17"/>
  <c r="K197" i="17"/>
  <c r="J197" i="17"/>
  <c r="Y197" i="17" s="1"/>
  <c r="U196" i="17"/>
  <c r="T196" i="17"/>
  <c r="S196" i="17"/>
  <c r="R196" i="17"/>
  <c r="J196" i="17"/>
  <c r="Y196" i="17" s="1"/>
  <c r="U34" i="17"/>
  <c r="T34" i="17"/>
  <c r="S34" i="17"/>
  <c r="R34" i="17"/>
  <c r="Q116" i="17"/>
  <c r="U103" i="17"/>
  <c r="T103" i="17"/>
  <c r="S103" i="17"/>
  <c r="Q103" i="17"/>
  <c r="P103" i="17"/>
  <c r="Z103" i="17" s="1"/>
  <c r="R103" i="17"/>
  <c r="U53" i="17"/>
  <c r="T53" i="17"/>
  <c r="S53" i="17"/>
  <c r="R53" i="17"/>
  <c r="Q53" i="17"/>
  <c r="P53" i="17"/>
  <c r="Z53" i="17" s="1"/>
  <c r="K53" i="17"/>
  <c r="J53" i="17"/>
  <c r="Y53" i="17" s="1"/>
  <c r="J34" i="17"/>
  <c r="Y34" i="17" s="1"/>
  <c r="K34" i="17"/>
  <c r="O8" i="17"/>
  <c r="N8" i="17"/>
  <c r="M8" i="17"/>
  <c r="L8" i="17"/>
  <c r="H8" i="17"/>
  <c r="G8" i="17"/>
  <c r="F8" i="17"/>
  <c r="T79" i="17"/>
  <c r="Q65" i="17"/>
  <c r="P65" i="17"/>
  <c r="Z65" i="17" s="1"/>
  <c r="U65" i="17"/>
  <c r="T65" i="17"/>
  <c r="S65" i="17"/>
  <c r="R65" i="17"/>
  <c r="Z64" i="17"/>
  <c r="P63" i="17"/>
  <c r="Z63" i="17" s="1"/>
  <c r="Q58" i="17"/>
  <c r="P58" i="17"/>
  <c r="Z58" i="17" s="1"/>
  <c r="Q57" i="17"/>
  <c r="P57" i="17"/>
  <c r="Z57" i="17" s="1"/>
  <c r="Q56" i="17"/>
  <c r="P56" i="17"/>
  <c r="Z56" i="17" s="1"/>
  <c r="Q55" i="17"/>
  <c r="P55" i="17"/>
  <c r="Z55" i="17" s="1"/>
  <c r="P52" i="17"/>
  <c r="K55" i="17"/>
  <c r="J55" i="17"/>
  <c r="Y55" i="17" s="1"/>
  <c r="K65" i="17"/>
  <c r="J65" i="17"/>
  <c r="Y65" i="17" s="1"/>
  <c r="R79" i="17"/>
  <c r="S79" i="17"/>
  <c r="T8" i="17" l="1"/>
  <c r="Y79" i="17"/>
  <c r="K195" i="17"/>
  <c r="V196" i="17"/>
  <c r="Z52" i="17"/>
  <c r="W53" i="17"/>
  <c r="V53" i="17"/>
  <c r="V79" i="17"/>
  <c r="J73" i="17"/>
  <c r="Y73" i="17" s="1"/>
  <c r="W79" i="17"/>
  <c r="V103" i="17"/>
  <c r="J195" i="17"/>
  <c r="Y195" i="17" s="1"/>
  <c r="V199" i="17"/>
  <c r="V198" i="17"/>
  <c r="V197" i="17"/>
  <c r="W199" i="17"/>
  <c r="W198" i="17"/>
  <c r="W197" i="17"/>
  <c r="W196" i="17"/>
  <c r="J97" i="17"/>
  <c r="Y97" i="17" s="1"/>
  <c r="V65" i="17"/>
  <c r="V34" i="17"/>
  <c r="W34" i="17"/>
  <c r="W103" i="17"/>
  <c r="J8" i="17"/>
  <c r="Y8" i="17" s="1"/>
  <c r="W65" i="17"/>
  <c r="Q195" i="17" l="1"/>
  <c r="P195" i="17"/>
  <c r="Z195" i="17" s="1"/>
  <c r="P193" i="17"/>
  <c r="Z193" i="17" s="1"/>
  <c r="N117" i="17"/>
  <c r="U106" i="17"/>
  <c r="T106" i="17"/>
  <c r="S106" i="17"/>
  <c r="R106" i="17"/>
  <c r="Q106" i="17"/>
  <c r="P106" i="17"/>
  <c r="Z106" i="17" s="1"/>
  <c r="J106" i="17"/>
  <c r="Y106" i="17" s="1"/>
  <c r="U114" i="17"/>
  <c r="T114" i="17"/>
  <c r="S114" i="17"/>
  <c r="R114" i="17"/>
  <c r="P114" i="17"/>
  <c r="Z114" i="17" s="1"/>
  <c r="K114" i="17"/>
  <c r="J114" i="17"/>
  <c r="Y114" i="17" s="1"/>
  <c r="U16" i="17"/>
  <c r="T16" i="17"/>
  <c r="S16" i="17"/>
  <c r="R16" i="17"/>
  <c r="K16" i="17"/>
  <c r="J16" i="17"/>
  <c r="Y16" i="17" s="1"/>
  <c r="U15" i="17"/>
  <c r="T15" i="17"/>
  <c r="S15" i="17"/>
  <c r="R15" i="17"/>
  <c r="K15" i="17"/>
  <c r="K115" i="17"/>
  <c r="H185" i="17"/>
  <c r="K185" i="17" s="1"/>
  <c r="S7" i="17"/>
  <c r="H84" i="17"/>
  <c r="J89" i="17"/>
  <c r="Y89" i="17" s="1"/>
  <c r="P33" i="17"/>
  <c r="Z33" i="17" s="1"/>
  <c r="U13" i="17"/>
  <c r="T13" i="17"/>
  <c r="K13" i="17"/>
  <c r="J13" i="17"/>
  <c r="Y13" i="17" s="1"/>
  <c r="U35" i="17"/>
  <c r="U33" i="17"/>
  <c r="S33" i="17"/>
  <c r="R33" i="17"/>
  <c r="J92" i="17"/>
  <c r="Y92" i="17" s="1"/>
  <c r="J91" i="17"/>
  <c r="Y91" i="17" s="1"/>
  <c r="U92" i="17"/>
  <c r="T92" i="17"/>
  <c r="S92" i="17"/>
  <c r="R92" i="17"/>
  <c r="U91" i="17"/>
  <c r="U94" i="17"/>
  <c r="T91" i="17"/>
  <c r="S91" i="17"/>
  <c r="S94" i="17"/>
  <c r="R91" i="17"/>
  <c r="K92" i="17"/>
  <c r="K91" i="17"/>
  <c r="Q33" i="17"/>
  <c r="Q32" i="17"/>
  <c r="U31" i="17"/>
  <c r="T31" i="17"/>
  <c r="S31" i="17"/>
  <c r="R31" i="17"/>
  <c r="T33" i="17"/>
  <c r="O89" i="17"/>
  <c r="N89" i="17"/>
  <c r="M89" i="17"/>
  <c r="L89" i="17"/>
  <c r="S93" i="17"/>
  <c r="R93" i="17"/>
  <c r="F89" i="17"/>
  <c r="K33" i="17"/>
  <c r="J33" i="17"/>
  <c r="Y33" i="17" s="1"/>
  <c r="J17" i="17"/>
  <c r="Y17" i="17" s="1"/>
  <c r="U17" i="17"/>
  <c r="T17" i="17"/>
  <c r="S17" i="17"/>
  <c r="R17" i="17"/>
  <c r="K17" i="17"/>
  <c r="R13" i="17"/>
  <c r="S13" i="17"/>
  <c r="S124" i="17"/>
  <c r="R124" i="17"/>
  <c r="O93" i="17"/>
  <c r="U93" i="17" s="1"/>
  <c r="N93" i="17"/>
  <c r="G93" i="17"/>
  <c r="Q76" i="17"/>
  <c r="O76" i="17"/>
  <c r="N76" i="17"/>
  <c r="M76" i="17"/>
  <c r="S76" i="17" s="1"/>
  <c r="L76" i="17"/>
  <c r="U76" i="17"/>
  <c r="R76" i="17"/>
  <c r="U64" i="17"/>
  <c r="T64" i="17"/>
  <c r="S64" i="17"/>
  <c r="R64" i="17"/>
  <c r="K64" i="17"/>
  <c r="J64" i="17"/>
  <c r="Y64" i="17" s="1"/>
  <c r="U96" i="17"/>
  <c r="T96" i="17"/>
  <c r="S96" i="17"/>
  <c r="R96" i="17"/>
  <c r="Q96" i="17"/>
  <c r="P96" i="17"/>
  <c r="Z96" i="17" s="1"/>
  <c r="K96" i="17"/>
  <c r="J96" i="17"/>
  <c r="Y96" i="17" s="1"/>
  <c r="P70" i="17"/>
  <c r="Z70" i="17" s="1"/>
  <c r="K157" i="17"/>
  <c r="J157" i="17"/>
  <c r="Y157" i="17" s="1"/>
  <c r="S157" i="17"/>
  <c r="U159" i="17"/>
  <c r="T159" i="17"/>
  <c r="U157" i="17"/>
  <c r="T157" i="17"/>
  <c r="K159" i="17"/>
  <c r="J159" i="17"/>
  <c r="Y159" i="17" s="1"/>
  <c r="U56" i="17"/>
  <c r="T56" i="17"/>
  <c r="S56" i="17"/>
  <c r="R56" i="17"/>
  <c r="U57" i="17"/>
  <c r="T57" i="17"/>
  <c r="S57" i="17"/>
  <c r="R57" i="17"/>
  <c r="J57" i="17"/>
  <c r="Y57" i="17" s="1"/>
  <c r="G183" i="17"/>
  <c r="G179" i="17"/>
  <c r="G84" i="17"/>
  <c r="R157" i="17"/>
  <c r="R159" i="17"/>
  <c r="S159" i="17"/>
  <c r="J110" i="17"/>
  <c r="Y110" i="17" s="1"/>
  <c r="K110" i="17"/>
  <c r="O150" i="17"/>
  <c r="U150" i="17" s="1"/>
  <c r="N150" i="17"/>
  <c r="T150" i="17" s="1"/>
  <c r="K171" i="17"/>
  <c r="K162" i="17"/>
  <c r="K158" i="17"/>
  <c r="K156" i="17"/>
  <c r="K112" i="17"/>
  <c r="P112" i="17"/>
  <c r="Z112" i="17" s="1"/>
  <c r="P136" i="17"/>
  <c r="Z136" i="17" s="1"/>
  <c r="P137" i="17"/>
  <c r="Z137" i="17" s="1"/>
  <c r="P149" i="17"/>
  <c r="Z149" i="17" s="1"/>
  <c r="P162" i="17"/>
  <c r="Z162" i="17" s="1"/>
  <c r="U136" i="17"/>
  <c r="U135" i="17"/>
  <c r="U134" i="17"/>
  <c r="U132" i="17"/>
  <c r="Q132" i="17"/>
  <c r="T132" i="17"/>
  <c r="S132" i="17"/>
  <c r="R132" i="17"/>
  <c r="Q203" i="17"/>
  <c r="Q164" i="17"/>
  <c r="Q138" i="17"/>
  <c r="K138" i="17"/>
  <c r="Q183" i="17"/>
  <c r="Q182" i="17"/>
  <c r="Q181" i="17"/>
  <c r="Q180" i="17"/>
  <c r="Q178" i="17"/>
  <c r="Q177" i="17"/>
  <c r="Q176" i="17"/>
  <c r="Q155" i="17"/>
  <c r="P155" i="17"/>
  <c r="Z155" i="17" s="1"/>
  <c r="U155" i="17"/>
  <c r="T155" i="17"/>
  <c r="S155" i="17"/>
  <c r="R155" i="17"/>
  <c r="Q72" i="17"/>
  <c r="K149" i="17"/>
  <c r="K32" i="17"/>
  <c r="Q142" i="17"/>
  <c r="P142" i="17"/>
  <c r="Z142" i="17" s="1"/>
  <c r="K98" i="17"/>
  <c r="U95" i="17"/>
  <c r="O84" i="17"/>
  <c r="U137" i="17"/>
  <c r="U186" i="17"/>
  <c r="U190" i="17"/>
  <c r="T190" i="17"/>
  <c r="U175" i="17"/>
  <c r="U142" i="17"/>
  <c r="T142" i="17"/>
  <c r="U149" i="17"/>
  <c r="T95" i="17"/>
  <c r="N84" i="17"/>
  <c r="T137" i="17"/>
  <c r="T171" i="17"/>
  <c r="T175" i="17"/>
  <c r="T186" i="17"/>
  <c r="T164" i="17"/>
  <c r="T149" i="17"/>
  <c r="V149" i="17" s="1"/>
  <c r="T163" i="17"/>
  <c r="S203" i="17"/>
  <c r="T203" i="17"/>
  <c r="J191" i="17"/>
  <c r="Y191" i="17" s="1"/>
  <c r="J190" i="17"/>
  <c r="Y190" i="17" s="1"/>
  <c r="J189" i="17"/>
  <c r="Y189" i="17" s="1"/>
  <c r="J188" i="17"/>
  <c r="Y188" i="17" s="1"/>
  <c r="J187" i="17"/>
  <c r="Y187" i="17" s="1"/>
  <c r="J186" i="17"/>
  <c r="Y186" i="17" s="1"/>
  <c r="J184" i="17"/>
  <c r="Y184" i="17" s="1"/>
  <c r="H183" i="17"/>
  <c r="J183" i="17" s="1"/>
  <c r="Y183" i="17" s="1"/>
  <c r="J182" i="17"/>
  <c r="Y182" i="17" s="1"/>
  <c r="J181" i="17"/>
  <c r="Y181" i="17" s="1"/>
  <c r="J180" i="17"/>
  <c r="Y180" i="17" s="1"/>
  <c r="H179" i="17"/>
  <c r="I179" i="17" s="1"/>
  <c r="J178" i="17"/>
  <c r="Y178" i="17" s="1"/>
  <c r="J177" i="17"/>
  <c r="Y177" i="17" s="1"/>
  <c r="J176" i="17"/>
  <c r="Y176" i="17" s="1"/>
  <c r="J175" i="17"/>
  <c r="J172" i="17"/>
  <c r="Y172" i="17" s="1"/>
  <c r="J171" i="17"/>
  <c r="Y171" i="17" s="1"/>
  <c r="J164" i="17"/>
  <c r="Y164" i="17" s="1"/>
  <c r="J163" i="17"/>
  <c r="Y163" i="17" s="1"/>
  <c r="J162" i="17"/>
  <c r="Y162" i="17" s="1"/>
  <c r="J158" i="17"/>
  <c r="Y158" i="17" s="1"/>
  <c r="J156" i="17"/>
  <c r="Y156" i="17" s="1"/>
  <c r="J154" i="17"/>
  <c r="Y154" i="17" s="1"/>
  <c r="J153" i="17"/>
  <c r="Y153" i="17" s="1"/>
  <c r="J152" i="17"/>
  <c r="Y152" i="17" s="1"/>
  <c r="J151" i="17"/>
  <c r="Y151" i="17" s="1"/>
  <c r="J150" i="17"/>
  <c r="Y150" i="17" s="1"/>
  <c r="J149" i="17"/>
  <c r="Y149" i="17" s="1"/>
  <c r="J143" i="17"/>
  <c r="Y143" i="17" s="1"/>
  <c r="J142" i="17"/>
  <c r="Y142" i="17" s="1"/>
  <c r="J141" i="17"/>
  <c r="Y141" i="17" s="1"/>
  <c r="J140" i="17"/>
  <c r="Y140" i="17" s="1"/>
  <c r="J139" i="17"/>
  <c r="Y139" i="17" s="1"/>
  <c r="J138" i="17"/>
  <c r="Y138" i="17" s="1"/>
  <c r="J137" i="17"/>
  <c r="Y137" i="17" s="1"/>
  <c r="J136" i="17"/>
  <c r="Y136" i="17" s="1"/>
  <c r="J135" i="17"/>
  <c r="Y135" i="17" s="1"/>
  <c r="J134" i="17"/>
  <c r="Y134" i="17" s="1"/>
  <c r="J131" i="17"/>
  <c r="Y131" i="17" s="1"/>
  <c r="J130" i="17"/>
  <c r="Y130" i="17" s="1"/>
  <c r="J129" i="17"/>
  <c r="Y129" i="17" s="1"/>
  <c r="J128" i="17"/>
  <c r="Y128" i="17" s="1"/>
  <c r="J127" i="17"/>
  <c r="Y127" i="17" s="1"/>
  <c r="J126" i="17"/>
  <c r="Y126" i="17" s="1"/>
  <c r="J125" i="17"/>
  <c r="Y125" i="17" s="1"/>
  <c r="J124" i="17"/>
  <c r="Y124" i="17" s="1"/>
  <c r="J121" i="17"/>
  <c r="Y121" i="17" s="1"/>
  <c r="J120" i="17"/>
  <c r="Y120" i="17" s="1"/>
  <c r="J119" i="17"/>
  <c r="Y119" i="17" s="1"/>
  <c r="J118" i="17"/>
  <c r="Y118" i="17" s="1"/>
  <c r="J117" i="17"/>
  <c r="Y117" i="17" s="1"/>
  <c r="J116" i="17"/>
  <c r="J115" i="17"/>
  <c r="Y115" i="17" s="1"/>
  <c r="J112" i="17"/>
  <c r="Y112" i="17" s="1"/>
  <c r="J111" i="17"/>
  <c r="Y111" i="17" s="1"/>
  <c r="J109" i="17"/>
  <c r="Y109" i="17" s="1"/>
  <c r="J102" i="17"/>
  <c r="Y102" i="17" s="1"/>
  <c r="J98" i="17"/>
  <c r="Y98" i="17" s="1"/>
  <c r="J95" i="17"/>
  <c r="Y95" i="17" s="1"/>
  <c r="J94" i="17"/>
  <c r="Y94" i="17" s="1"/>
  <c r="J90" i="17"/>
  <c r="Y90" i="17" s="1"/>
  <c r="J88" i="17"/>
  <c r="Y88" i="17" s="1"/>
  <c r="J86" i="17"/>
  <c r="Y86" i="17" s="1"/>
  <c r="J85" i="17"/>
  <c r="Y85" i="17" s="1"/>
  <c r="J80" i="17"/>
  <c r="Y80" i="17" s="1"/>
  <c r="J78" i="17"/>
  <c r="Y78" i="17" s="1"/>
  <c r="J77" i="17"/>
  <c r="Y77" i="17" s="1"/>
  <c r="J83" i="17"/>
  <c r="Y83" i="17" s="1"/>
  <c r="J75" i="17"/>
  <c r="Y75" i="17" s="1"/>
  <c r="J74" i="17"/>
  <c r="Y74" i="17" s="1"/>
  <c r="J72" i="17"/>
  <c r="Y72" i="17" s="1"/>
  <c r="J70" i="17"/>
  <c r="Y70" i="17" s="1"/>
  <c r="J69" i="17"/>
  <c r="Y69" i="17" s="1"/>
  <c r="J67" i="17"/>
  <c r="Y67" i="17" s="1"/>
  <c r="J63" i="17"/>
  <c r="Y63" i="17" s="1"/>
  <c r="J52" i="17"/>
  <c r="Y52" i="17" s="1"/>
  <c r="J51" i="17"/>
  <c r="Y51" i="17" s="1"/>
  <c r="Y48" i="17"/>
  <c r="J47" i="17"/>
  <c r="Y47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6" i="17"/>
  <c r="Y26" i="17" s="1"/>
  <c r="J28" i="17"/>
  <c r="Y28" i="17" s="1"/>
  <c r="J31" i="17"/>
  <c r="Y31" i="17" s="1"/>
  <c r="J32" i="17"/>
  <c r="Y32" i="17" s="1"/>
  <c r="J36" i="17"/>
  <c r="Y36" i="17" s="1"/>
  <c r="J38" i="17"/>
  <c r="Y38" i="17" s="1"/>
  <c r="J39" i="17"/>
  <c r="Y39" i="17" s="1"/>
  <c r="J35" i="17"/>
  <c r="Y35" i="17" s="1"/>
  <c r="J44" i="17"/>
  <c r="Y44" i="17" s="1"/>
  <c r="J41" i="17"/>
  <c r="Y41" i="17" s="1"/>
  <c r="U138" i="17"/>
  <c r="O117" i="17"/>
  <c r="U162" i="17"/>
  <c r="U163" i="17"/>
  <c r="U164" i="17"/>
  <c r="U171" i="17"/>
  <c r="U187" i="17"/>
  <c r="U188" i="17"/>
  <c r="U189" i="17"/>
  <c r="U191" i="17"/>
  <c r="U193" i="17"/>
  <c r="T138" i="17"/>
  <c r="T162" i="17"/>
  <c r="T187" i="17"/>
  <c r="T188" i="17"/>
  <c r="T189" i="17"/>
  <c r="T191" i="17"/>
  <c r="T193" i="17"/>
  <c r="S186" i="17"/>
  <c r="S187" i="17"/>
  <c r="S188" i="17"/>
  <c r="S189" i="17"/>
  <c r="S190" i="17"/>
  <c r="S191" i="17"/>
  <c r="S193" i="17"/>
  <c r="R186" i="17"/>
  <c r="R187" i="17"/>
  <c r="R188" i="17"/>
  <c r="R189" i="17"/>
  <c r="R190" i="17"/>
  <c r="R191" i="17"/>
  <c r="R193" i="17"/>
  <c r="O185" i="17"/>
  <c r="N185" i="17"/>
  <c r="M185" i="17"/>
  <c r="L185" i="17"/>
  <c r="I193" i="17"/>
  <c r="S137" i="17"/>
  <c r="S138" i="17"/>
  <c r="F84" i="17"/>
  <c r="M84" i="17"/>
  <c r="S95" i="17"/>
  <c r="M117" i="17"/>
  <c r="S142" i="17"/>
  <c r="S149" i="17"/>
  <c r="S162" i="17"/>
  <c r="S163" i="17"/>
  <c r="S164" i="17"/>
  <c r="S171" i="17"/>
  <c r="S175" i="17"/>
  <c r="U10" i="17"/>
  <c r="U11" i="17"/>
  <c r="T11" i="17"/>
  <c r="U19" i="17"/>
  <c r="U21" i="17"/>
  <c r="U22" i="17"/>
  <c r="U23" i="17"/>
  <c r="U24" i="17"/>
  <c r="U25" i="17"/>
  <c r="U26" i="17"/>
  <c r="U28" i="17"/>
  <c r="U32" i="17"/>
  <c r="U143" i="17"/>
  <c r="U177" i="17"/>
  <c r="U75" i="17"/>
  <c r="T75" i="17"/>
  <c r="U172" i="17"/>
  <c r="U52" i="17"/>
  <c r="T52" i="17"/>
  <c r="T10" i="17"/>
  <c r="T19" i="17"/>
  <c r="T21" i="17"/>
  <c r="T22" i="17"/>
  <c r="T23" i="17"/>
  <c r="T24" i="17"/>
  <c r="T25" i="17"/>
  <c r="T26" i="17"/>
  <c r="T28" i="17"/>
  <c r="T32" i="17"/>
  <c r="T143" i="17"/>
  <c r="T177" i="17"/>
  <c r="T172" i="17"/>
  <c r="S10" i="17"/>
  <c r="S32" i="17"/>
  <c r="S11" i="17"/>
  <c r="S19" i="17"/>
  <c r="S21" i="17"/>
  <c r="S23" i="17"/>
  <c r="S24" i="17"/>
  <c r="S25" i="17"/>
  <c r="S26" i="17"/>
  <c r="S28" i="17"/>
  <c r="S143" i="17"/>
  <c r="S177" i="17"/>
  <c r="S75" i="17"/>
  <c r="S172" i="17"/>
  <c r="S52" i="17"/>
  <c r="R10" i="17"/>
  <c r="R11" i="17"/>
  <c r="R19" i="17"/>
  <c r="R21" i="17"/>
  <c r="R22" i="17"/>
  <c r="R23" i="17"/>
  <c r="R24" i="17"/>
  <c r="R25" i="17"/>
  <c r="R26" i="17"/>
  <c r="R28" i="17"/>
  <c r="R32" i="17"/>
  <c r="R143" i="17"/>
  <c r="R177" i="17"/>
  <c r="R75" i="17"/>
  <c r="R172" i="17"/>
  <c r="R52" i="17"/>
  <c r="L84" i="17"/>
  <c r="L117" i="17"/>
  <c r="W162" i="17"/>
  <c r="R162" i="17"/>
  <c r="R137" i="17"/>
  <c r="R138" i="17"/>
  <c r="R95" i="17"/>
  <c r="R142" i="17"/>
  <c r="R149" i="17"/>
  <c r="R163" i="17"/>
  <c r="R164" i="17"/>
  <c r="R171" i="17"/>
  <c r="R175" i="17"/>
  <c r="U90" i="17"/>
  <c r="T90" i="17"/>
  <c r="S90" i="17"/>
  <c r="R90" i="17"/>
  <c r="U44" i="17"/>
  <c r="T44" i="17"/>
  <c r="S44" i="17"/>
  <c r="R44" i="17"/>
  <c r="U39" i="17"/>
  <c r="T39" i="17"/>
  <c r="S39" i="17"/>
  <c r="R39" i="17"/>
  <c r="U38" i="17"/>
  <c r="T38" i="17"/>
  <c r="S38" i="17"/>
  <c r="R38" i="17"/>
  <c r="U36" i="17"/>
  <c r="T36" i="17"/>
  <c r="S36" i="17"/>
  <c r="R36" i="17"/>
  <c r="T35" i="17"/>
  <c r="S35" i="17"/>
  <c r="R35" i="17"/>
  <c r="K31" i="17"/>
  <c r="O179" i="17"/>
  <c r="N179" i="17"/>
  <c r="F179" i="17"/>
  <c r="F183" i="17"/>
  <c r="M150" i="17"/>
  <c r="S150" i="17" s="1"/>
  <c r="M179" i="17"/>
  <c r="L150" i="17"/>
  <c r="R150" i="17" s="1"/>
  <c r="L179" i="17"/>
  <c r="U203" i="17"/>
  <c r="R203" i="17"/>
  <c r="U202" i="17"/>
  <c r="T202" i="17"/>
  <c r="S202" i="17"/>
  <c r="R202" i="17"/>
  <c r="U194" i="17"/>
  <c r="T194" i="17"/>
  <c r="S194" i="17"/>
  <c r="R194" i="17"/>
  <c r="U184" i="17"/>
  <c r="T184" i="17"/>
  <c r="S184" i="17"/>
  <c r="R184" i="17"/>
  <c r="U182" i="17"/>
  <c r="T182" i="17"/>
  <c r="S182" i="17"/>
  <c r="R182" i="17"/>
  <c r="U181" i="17"/>
  <c r="T181" i="17"/>
  <c r="S181" i="17"/>
  <c r="R181" i="17"/>
  <c r="U180" i="17"/>
  <c r="T180" i="17"/>
  <c r="S180" i="17"/>
  <c r="R180" i="17"/>
  <c r="U178" i="17"/>
  <c r="T178" i="17"/>
  <c r="S178" i="17"/>
  <c r="R178" i="17"/>
  <c r="U176" i="17"/>
  <c r="T176" i="17"/>
  <c r="S176" i="17"/>
  <c r="R176" i="17"/>
  <c r="U158" i="17"/>
  <c r="T158" i="17"/>
  <c r="S158" i="17"/>
  <c r="R158" i="17"/>
  <c r="U156" i="17"/>
  <c r="T156" i="17"/>
  <c r="S156" i="17"/>
  <c r="R156" i="17"/>
  <c r="U154" i="17"/>
  <c r="T154" i="17"/>
  <c r="S154" i="17"/>
  <c r="R154" i="17"/>
  <c r="U153" i="17"/>
  <c r="T153" i="17"/>
  <c r="S153" i="17"/>
  <c r="R153" i="17"/>
  <c r="U152" i="17"/>
  <c r="T152" i="17"/>
  <c r="S152" i="17"/>
  <c r="R152" i="17"/>
  <c r="U151" i="17"/>
  <c r="T151" i="17"/>
  <c r="S151" i="17"/>
  <c r="R151" i="17"/>
  <c r="U141" i="17"/>
  <c r="T141" i="17"/>
  <c r="S141" i="17"/>
  <c r="R141" i="17"/>
  <c r="U140" i="17"/>
  <c r="T140" i="17"/>
  <c r="S140" i="17"/>
  <c r="R140" i="17"/>
  <c r="U139" i="17"/>
  <c r="T139" i="17"/>
  <c r="S139" i="17"/>
  <c r="R139" i="17"/>
  <c r="T136" i="17"/>
  <c r="S136" i="17"/>
  <c r="R136" i="17"/>
  <c r="T135" i="17"/>
  <c r="S135" i="17"/>
  <c r="R135" i="17"/>
  <c r="T134" i="17"/>
  <c r="S134" i="17"/>
  <c r="R134" i="17"/>
  <c r="U131" i="17"/>
  <c r="T131" i="17"/>
  <c r="S131" i="17"/>
  <c r="R131" i="17"/>
  <c r="U130" i="17"/>
  <c r="T130" i="17"/>
  <c r="S130" i="17"/>
  <c r="R130" i="17"/>
  <c r="U129" i="17"/>
  <c r="T129" i="17"/>
  <c r="S129" i="17"/>
  <c r="R129" i="17"/>
  <c r="U128" i="17"/>
  <c r="T128" i="17"/>
  <c r="S128" i="17"/>
  <c r="R128" i="17"/>
  <c r="U127" i="17"/>
  <c r="T127" i="17"/>
  <c r="S127" i="17"/>
  <c r="R127" i="17"/>
  <c r="U126" i="17"/>
  <c r="T126" i="17"/>
  <c r="S126" i="17"/>
  <c r="R126" i="17"/>
  <c r="U125" i="17"/>
  <c r="T125" i="17"/>
  <c r="S125" i="17"/>
  <c r="R125" i="17"/>
  <c r="U124" i="17"/>
  <c r="T124" i="17"/>
  <c r="U121" i="17"/>
  <c r="T121" i="17"/>
  <c r="S121" i="17"/>
  <c r="R121" i="17"/>
  <c r="U120" i="17"/>
  <c r="T120" i="17"/>
  <c r="S120" i="17"/>
  <c r="R120" i="17"/>
  <c r="U119" i="17"/>
  <c r="T119" i="17"/>
  <c r="S119" i="17"/>
  <c r="R119" i="17"/>
  <c r="U118" i="17"/>
  <c r="T118" i="17"/>
  <c r="S118" i="17"/>
  <c r="R118" i="17"/>
  <c r="U116" i="17"/>
  <c r="T116" i="17"/>
  <c r="S116" i="17"/>
  <c r="R116" i="17"/>
  <c r="U115" i="17"/>
  <c r="T115" i="17"/>
  <c r="S115" i="17"/>
  <c r="R115" i="17"/>
  <c r="U112" i="17"/>
  <c r="T112" i="17"/>
  <c r="S112" i="17"/>
  <c r="R112" i="17"/>
  <c r="U111" i="17"/>
  <c r="T111" i="17"/>
  <c r="S111" i="17"/>
  <c r="R111" i="17"/>
  <c r="U110" i="17"/>
  <c r="T110" i="17"/>
  <c r="S110" i="17"/>
  <c r="R110" i="17"/>
  <c r="U109" i="17"/>
  <c r="T109" i="17"/>
  <c r="S109" i="17"/>
  <c r="R109" i="17"/>
  <c r="U105" i="17"/>
  <c r="T105" i="17"/>
  <c r="S105" i="17"/>
  <c r="R105" i="17"/>
  <c r="U102" i="17"/>
  <c r="T102" i="17"/>
  <c r="S102" i="17"/>
  <c r="R102" i="17"/>
  <c r="U98" i="17"/>
  <c r="T98" i="17"/>
  <c r="S98" i="17"/>
  <c r="R98" i="17"/>
  <c r="T94" i="17"/>
  <c r="R94" i="17"/>
  <c r="U88" i="17"/>
  <c r="T88" i="17"/>
  <c r="S88" i="17"/>
  <c r="R88" i="17"/>
  <c r="U85" i="17"/>
  <c r="U86" i="17"/>
  <c r="T85" i="17"/>
  <c r="T86" i="17"/>
  <c r="S86" i="17"/>
  <c r="R86" i="17"/>
  <c r="S85" i="17"/>
  <c r="R85" i="17"/>
  <c r="U80" i="17"/>
  <c r="T80" i="17"/>
  <c r="S80" i="17"/>
  <c r="R80" i="17"/>
  <c r="R83" i="17"/>
  <c r="R77" i="17"/>
  <c r="R74" i="17"/>
  <c r="U78" i="17"/>
  <c r="T78" i="17"/>
  <c r="S78" i="17"/>
  <c r="S83" i="17"/>
  <c r="S77" i="17"/>
  <c r="S74" i="17"/>
  <c r="R78" i="17"/>
  <c r="U77" i="17"/>
  <c r="T77" i="17"/>
  <c r="U83" i="17"/>
  <c r="T83" i="17"/>
  <c r="U74" i="17"/>
  <c r="T74" i="17"/>
  <c r="U72" i="17"/>
  <c r="T72" i="17"/>
  <c r="S72" i="17"/>
  <c r="R72" i="17"/>
  <c r="U70" i="17"/>
  <c r="T70" i="17"/>
  <c r="S70" i="17"/>
  <c r="R70" i="17"/>
  <c r="U69" i="17"/>
  <c r="T69" i="17"/>
  <c r="S69" i="17"/>
  <c r="R69" i="17"/>
  <c r="U67" i="17"/>
  <c r="T67" i="17"/>
  <c r="S67" i="17"/>
  <c r="R67" i="17"/>
  <c r="U63" i="17"/>
  <c r="T63" i="17"/>
  <c r="S63" i="17"/>
  <c r="R63" i="17"/>
  <c r="U55" i="17"/>
  <c r="T55" i="17"/>
  <c r="S55" i="17"/>
  <c r="R55" i="17"/>
  <c r="U51" i="17"/>
  <c r="T51" i="17"/>
  <c r="S51" i="17"/>
  <c r="R51" i="17"/>
  <c r="U48" i="17"/>
  <c r="T48" i="17"/>
  <c r="S48" i="17"/>
  <c r="R48" i="17"/>
  <c r="U47" i="17"/>
  <c r="T47" i="17"/>
  <c r="S47" i="17"/>
  <c r="S46" i="17" s="1"/>
  <c r="R47" i="17"/>
  <c r="U41" i="17"/>
  <c r="T41" i="17"/>
  <c r="S41" i="17"/>
  <c r="R41" i="17"/>
  <c r="K52" i="17"/>
  <c r="K80" i="17"/>
  <c r="K78" i="17"/>
  <c r="K77" i="17"/>
  <c r="K83" i="17"/>
  <c r="K75" i="17"/>
  <c r="P80" i="17"/>
  <c r="Z80" i="17" s="1"/>
  <c r="P78" i="17"/>
  <c r="Z78" i="17" s="1"/>
  <c r="P77" i="17"/>
  <c r="Z77" i="17" s="1"/>
  <c r="P83" i="17"/>
  <c r="Z83" i="17" s="1"/>
  <c r="P75" i="17"/>
  <c r="Z75" i="17" s="1"/>
  <c r="Q74" i="17"/>
  <c r="P74" i="17"/>
  <c r="Z74" i="17" s="1"/>
  <c r="K74" i="17"/>
  <c r="Q131" i="17"/>
  <c r="P131" i="17"/>
  <c r="Z131" i="17" s="1"/>
  <c r="P138" i="17"/>
  <c r="Z138" i="17" s="1"/>
  <c r="P164" i="17"/>
  <c r="Z164" i="17" s="1"/>
  <c r="P95" i="17"/>
  <c r="Z95" i="17" s="1"/>
  <c r="P156" i="17"/>
  <c r="Z156" i="17" s="1"/>
  <c r="P163" i="17"/>
  <c r="Z163" i="17" s="1"/>
  <c r="P158" i="17"/>
  <c r="Z158" i="17" s="1"/>
  <c r="P178" i="17"/>
  <c r="Z178" i="17" s="1"/>
  <c r="P135" i="17"/>
  <c r="Z135" i="17" s="1"/>
  <c r="P183" i="17"/>
  <c r="Z183" i="17" s="1"/>
  <c r="K194" i="17"/>
  <c r="K191" i="17"/>
  <c r="K190" i="17"/>
  <c r="K189" i="17"/>
  <c r="K188" i="17"/>
  <c r="K187" i="17"/>
  <c r="K186" i="17"/>
  <c r="K184" i="17"/>
  <c r="K178" i="17"/>
  <c r="K175" i="17"/>
  <c r="K137" i="17"/>
  <c r="K136" i="17"/>
  <c r="K116" i="17"/>
  <c r="K109" i="17"/>
  <c r="K95" i="17"/>
  <c r="K94" i="17"/>
  <c r="K93" i="17" s="1"/>
  <c r="K90" i="17"/>
  <c r="K88" i="17"/>
  <c r="K86" i="17"/>
  <c r="K85" i="17"/>
  <c r="K72" i="17"/>
  <c r="K70" i="17"/>
  <c r="K69" i="17"/>
  <c r="K67" i="17"/>
  <c r="K63" i="17"/>
  <c r="K51" i="17"/>
  <c r="K47" i="17"/>
  <c r="K44" i="17"/>
  <c r="K41" i="17"/>
  <c r="K38" i="17"/>
  <c r="K36" i="17"/>
  <c r="K35" i="17"/>
  <c r="K28" i="17"/>
  <c r="K26" i="17"/>
  <c r="K25" i="17"/>
  <c r="K24" i="17"/>
  <c r="K23" i="17"/>
  <c r="K22" i="17"/>
  <c r="K21" i="17"/>
  <c r="K19" i="17"/>
  <c r="K11" i="17"/>
  <c r="K10" i="17"/>
  <c r="P116" i="17"/>
  <c r="P203" i="17"/>
  <c r="Z203" i="17" s="1"/>
  <c r="P202" i="17"/>
  <c r="Z202" i="17" s="1"/>
  <c r="Q102" i="17"/>
  <c r="P102" i="17"/>
  <c r="Z102" i="17" s="1"/>
  <c r="P98" i="17"/>
  <c r="Z98" i="17" s="1"/>
  <c r="Q135" i="17"/>
  <c r="I181" i="17"/>
  <c r="I180" i="17"/>
  <c r="P109" i="17"/>
  <c r="Z109" i="17" s="1"/>
  <c r="Q130" i="17"/>
  <c r="Q129" i="17"/>
  <c r="Q193" i="17"/>
  <c r="Q120" i="17"/>
  <c r="P120" i="17"/>
  <c r="Z120" i="17" s="1"/>
  <c r="P130" i="17"/>
  <c r="Z130" i="17" s="1"/>
  <c r="Q202" i="17"/>
  <c r="Q48" i="17"/>
  <c r="P48" i="17"/>
  <c r="Z48" i="17" s="1"/>
  <c r="P41" i="17"/>
  <c r="Z41" i="17" s="1"/>
  <c r="Q128" i="17"/>
  <c r="Q127" i="17"/>
  <c r="Q126" i="17"/>
  <c r="Q125" i="17"/>
  <c r="Q124" i="17"/>
  <c r="Q121" i="17"/>
  <c r="P67" i="17"/>
  <c r="Z67" i="17" s="1"/>
  <c r="Q67" i="17"/>
  <c r="Q139" i="17"/>
  <c r="Q47" i="17"/>
  <c r="P139" i="17"/>
  <c r="Z139" i="17" s="1"/>
  <c r="P124" i="17"/>
  <c r="Z124" i="17" s="1"/>
  <c r="Q140" i="17"/>
  <c r="P140" i="17"/>
  <c r="Z140" i="17" s="1"/>
  <c r="P110" i="17"/>
  <c r="Z110" i="17" s="1"/>
  <c r="Q111" i="17"/>
  <c r="P111" i="17"/>
  <c r="Z111" i="17" s="1"/>
  <c r="P180" i="17"/>
  <c r="Z180" i="17" s="1"/>
  <c r="P88" i="17"/>
  <c r="Z88" i="17" s="1"/>
  <c r="P36" i="17"/>
  <c r="Z36" i="17" s="1"/>
  <c r="P72" i="17"/>
  <c r="Z72" i="17" s="1"/>
  <c r="Q95" i="17"/>
  <c r="P128" i="17"/>
  <c r="Z128" i="17" s="1"/>
  <c r="Q119" i="17"/>
  <c r="Q118" i="17"/>
  <c r="Q86" i="17"/>
  <c r="P86" i="17"/>
  <c r="Z86" i="17" s="1"/>
  <c r="Q94" i="17"/>
  <c r="Q93" i="17" s="1"/>
  <c r="P94" i="17"/>
  <c r="Q163" i="17"/>
  <c r="Q154" i="17"/>
  <c r="P154" i="17"/>
  <c r="Z154" i="17" s="1"/>
  <c r="Q153" i="17"/>
  <c r="P153" i="17"/>
  <c r="Z153" i="17" s="1"/>
  <c r="Q152" i="17"/>
  <c r="P152" i="17"/>
  <c r="Z152" i="17" s="1"/>
  <c r="Q151" i="17"/>
  <c r="P151" i="17"/>
  <c r="Z151" i="17" s="1"/>
  <c r="Q134" i="17"/>
  <c r="P134" i="17"/>
  <c r="Z134" i="17" s="1"/>
  <c r="P127" i="17"/>
  <c r="Z127" i="17" s="1"/>
  <c r="P126" i="17"/>
  <c r="Z126" i="17" s="1"/>
  <c r="P125" i="17"/>
  <c r="Z125" i="17" s="1"/>
  <c r="P121" i="17"/>
  <c r="Z121" i="17" s="1"/>
  <c r="P119" i="17"/>
  <c r="Z119" i="17" s="1"/>
  <c r="P118" i="17"/>
  <c r="Z118" i="17" s="1"/>
  <c r="P115" i="17"/>
  <c r="Z115" i="17" s="1"/>
  <c r="Q105" i="17"/>
  <c r="P105" i="17"/>
  <c r="Z105" i="17" s="1"/>
  <c r="Q85" i="17"/>
  <c r="P85" i="17"/>
  <c r="Z85" i="17" s="1"/>
  <c r="Q51" i="17"/>
  <c r="P51" i="17"/>
  <c r="Z51" i="17" s="1"/>
  <c r="P47" i="17"/>
  <c r="Z47" i="17" s="1"/>
  <c r="Q8" i="17"/>
  <c r="J185" i="17"/>
  <c r="Y185" i="17" s="1"/>
  <c r="K97" i="17"/>
  <c r="R7" i="17"/>
  <c r="U7" i="17"/>
  <c r="P7" i="17"/>
  <c r="Z7" i="17" s="1"/>
  <c r="S183" i="17"/>
  <c r="K89" i="17"/>
  <c r="T7" i="17"/>
  <c r="V35" i="17" l="1"/>
  <c r="U183" i="17"/>
  <c r="T183" i="17"/>
  <c r="V183" i="17" s="1"/>
  <c r="G201" i="17"/>
  <c r="H201" i="17"/>
  <c r="F201" i="17"/>
  <c r="M201" i="17"/>
  <c r="N201" i="17"/>
  <c r="O201" i="17"/>
  <c r="L201" i="17"/>
  <c r="L204" i="17" s="1"/>
  <c r="W33" i="17"/>
  <c r="S97" i="17"/>
  <c r="U97" i="17"/>
  <c r="R97" i="17"/>
  <c r="T97" i="17"/>
  <c r="S84" i="17"/>
  <c r="W171" i="17"/>
  <c r="T46" i="17"/>
  <c r="S117" i="17"/>
  <c r="V39" i="17"/>
  <c r="U73" i="17"/>
  <c r="T73" i="17"/>
  <c r="R89" i="17"/>
  <c r="R46" i="17"/>
  <c r="R73" i="17"/>
  <c r="Y19" i="17"/>
  <c r="S73" i="17"/>
  <c r="U46" i="17"/>
  <c r="R183" i="17"/>
  <c r="W177" i="17"/>
  <c r="W125" i="17"/>
  <c r="W172" i="17"/>
  <c r="U8" i="17"/>
  <c r="R8" i="17"/>
  <c r="S8" i="17"/>
  <c r="V155" i="17"/>
  <c r="K46" i="17"/>
  <c r="V162" i="17"/>
  <c r="V125" i="17"/>
  <c r="V126" i="17"/>
  <c r="V128" i="17"/>
  <c r="W131" i="17"/>
  <c r="W134" i="17"/>
  <c r="V136" i="17"/>
  <c r="V139" i="17"/>
  <c r="W140" i="17"/>
  <c r="V189" i="17"/>
  <c r="W163" i="17"/>
  <c r="W35" i="17"/>
  <c r="V70" i="17"/>
  <c r="W110" i="17"/>
  <c r="W111" i="17"/>
  <c r="V115" i="17"/>
  <c r="V119" i="17"/>
  <c r="V191" i="17"/>
  <c r="W155" i="17"/>
  <c r="V56" i="17"/>
  <c r="W157" i="17"/>
  <c r="V159" i="17"/>
  <c r="Y175" i="17"/>
  <c r="W112" i="17"/>
  <c r="V105" i="17"/>
  <c r="W80" i="17"/>
  <c r="V33" i="17"/>
  <c r="W24" i="17"/>
  <c r="Z116" i="17"/>
  <c r="Y116" i="17"/>
  <c r="V158" i="17"/>
  <c r="W182" i="17"/>
  <c r="V44" i="17"/>
  <c r="W11" i="17"/>
  <c r="P93" i="17"/>
  <c r="Z93" i="17" s="1"/>
  <c r="Z94" i="17"/>
  <c r="V175" i="17"/>
  <c r="W17" i="17"/>
  <c r="Q89" i="17"/>
  <c r="S179" i="17"/>
  <c r="T179" i="17"/>
  <c r="W10" i="17"/>
  <c r="W175" i="17"/>
  <c r="V184" i="17"/>
  <c r="W202" i="17"/>
  <c r="V193" i="17"/>
  <c r="W187" i="17"/>
  <c r="U89" i="17"/>
  <c r="V186" i="17"/>
  <c r="V10" i="17"/>
  <c r="R185" i="17"/>
  <c r="V137" i="17"/>
  <c r="R84" i="17"/>
  <c r="W85" i="17"/>
  <c r="W52" i="17"/>
  <c r="Q46" i="17"/>
  <c r="Q150" i="17"/>
  <c r="W130" i="17"/>
  <c r="Q84" i="17"/>
  <c r="V63" i="17"/>
  <c r="V143" i="17"/>
  <c r="V25" i="17"/>
  <c r="V57" i="17"/>
  <c r="W31" i="17"/>
  <c r="U185" i="17"/>
  <c r="W109" i="17"/>
  <c r="W69" i="17"/>
  <c r="W67" i="17"/>
  <c r="V26" i="17"/>
  <c r="W22" i="17"/>
  <c r="W149" i="17"/>
  <c r="V91" i="17"/>
  <c r="V78" i="17"/>
  <c r="V28" i="17"/>
  <c r="W91" i="17"/>
  <c r="V163" i="17"/>
  <c r="U117" i="17"/>
  <c r="T117" i="17"/>
  <c r="R117" i="17"/>
  <c r="W121" i="17"/>
  <c r="W48" i="17"/>
  <c r="W51" i="17"/>
  <c r="W72" i="17"/>
  <c r="V142" i="17"/>
  <c r="W88" i="17"/>
  <c r="W154" i="17"/>
  <c r="V156" i="17"/>
  <c r="W176" i="17"/>
  <c r="W164" i="17"/>
  <c r="W95" i="17"/>
  <c r="V94" i="17"/>
  <c r="T89" i="17"/>
  <c r="W23" i="17"/>
  <c r="V19" i="17"/>
  <c r="V135" i="17"/>
  <c r="W28" i="17"/>
  <c r="W135" i="17"/>
  <c r="W137" i="17"/>
  <c r="W203" i="17"/>
  <c r="U179" i="17"/>
  <c r="V164" i="17"/>
  <c r="W186" i="17"/>
  <c r="W92" i="17"/>
  <c r="Q179" i="17"/>
  <c r="W142" i="17"/>
  <c r="W136" i="17"/>
  <c r="W159" i="17"/>
  <c r="V95" i="17"/>
  <c r="W94" i="17"/>
  <c r="J179" i="17"/>
  <c r="Y179" i="17" s="1"/>
  <c r="W26" i="17"/>
  <c r="P150" i="17"/>
  <c r="Z150" i="17" s="1"/>
  <c r="V132" i="17"/>
  <c r="W138" i="17"/>
  <c r="V86" i="17"/>
  <c r="P84" i="17"/>
  <c r="Z84" i="17" s="1"/>
  <c r="W86" i="17"/>
  <c r="W47" i="17"/>
  <c r="W32" i="17"/>
  <c r="J84" i="17"/>
  <c r="Y84" i="17" s="1"/>
  <c r="J46" i="17"/>
  <c r="J201" i="17" s="1"/>
  <c r="V138" i="17"/>
  <c r="K84" i="17"/>
  <c r="Q117" i="17"/>
  <c r="W183" i="17"/>
  <c r="W41" i="17"/>
  <c r="V38" i="17"/>
  <c r="W90" i="17"/>
  <c r="V172" i="17"/>
  <c r="P185" i="17"/>
  <c r="Z185" i="17" s="1"/>
  <c r="W193" i="17"/>
  <c r="W7" i="17"/>
  <c r="J7" i="17"/>
  <c r="Y7" i="17" s="1"/>
  <c r="K7" i="17"/>
  <c r="W75" i="17"/>
  <c r="V32" i="17"/>
  <c r="V24" i="17"/>
  <c r="V22" i="17"/>
  <c r="F45" i="17"/>
  <c r="W64" i="17"/>
  <c r="V17" i="17"/>
  <c r="P89" i="17"/>
  <c r="Z89" i="17" s="1"/>
  <c r="V47" i="17"/>
  <c r="W102" i="17"/>
  <c r="W105" i="17"/>
  <c r="V109" i="17"/>
  <c r="V112" i="17"/>
  <c r="W115" i="17"/>
  <c r="W116" i="17"/>
  <c r="W97" i="17" s="1"/>
  <c r="V118" i="17"/>
  <c r="W119" i="17"/>
  <c r="V120" i="17"/>
  <c r="V121" i="17"/>
  <c r="V124" i="17"/>
  <c r="W126" i="17"/>
  <c r="V127" i="17"/>
  <c r="W129" i="17"/>
  <c r="V130" i="17"/>
  <c r="W57" i="17"/>
  <c r="V110" i="17"/>
  <c r="P76" i="17"/>
  <c r="Z76" i="17" s="1"/>
  <c r="V48" i="17"/>
  <c r="V51" i="17"/>
  <c r="W63" i="17"/>
  <c r="W70" i="17"/>
  <c r="V74" i="17"/>
  <c r="W83" i="17"/>
  <c r="W77" i="17"/>
  <c r="V80" i="17"/>
  <c r="W21" i="17"/>
  <c r="S185" i="17"/>
  <c r="T185" i="17"/>
  <c r="V188" i="17"/>
  <c r="V85" i="17"/>
  <c r="V131" i="17"/>
  <c r="W139" i="17"/>
  <c r="V141" i="17"/>
  <c r="W151" i="17"/>
  <c r="W152" i="17"/>
  <c r="V154" i="17"/>
  <c r="W158" i="17"/>
  <c r="V176" i="17"/>
  <c r="V178" i="17"/>
  <c r="W180" i="17"/>
  <c r="V181" i="17"/>
  <c r="W184" i="17"/>
  <c r="W194" i="17"/>
  <c r="V202" i="17"/>
  <c r="R179" i="17"/>
  <c r="W36" i="17"/>
  <c r="W39" i="17"/>
  <c r="W44" i="17"/>
  <c r="W98" i="17"/>
  <c r="V187" i="17"/>
  <c r="V98" i="17"/>
  <c r="W74" i="17"/>
  <c r="V90" i="17"/>
  <c r="V116" i="17"/>
  <c r="V134" i="17"/>
  <c r="V171" i="17"/>
  <c r="V203" i="17"/>
  <c r="V21" i="17"/>
  <c r="P179" i="17"/>
  <c r="Z179" i="17" s="1"/>
  <c r="P117" i="17"/>
  <c r="V111" i="17"/>
  <c r="V140" i="17"/>
  <c r="W178" i="17"/>
  <c r="W181" i="17"/>
  <c r="W143" i="17"/>
  <c r="V23" i="17"/>
  <c r="Q185" i="17"/>
  <c r="V31" i="17"/>
  <c r="V102" i="17"/>
  <c r="V190" i="17"/>
  <c r="V16" i="17"/>
  <c r="G45" i="17"/>
  <c r="V55" i="17"/>
  <c r="W55" i="17"/>
  <c r="V52" i="17"/>
  <c r="V96" i="17"/>
  <c r="T93" i="17"/>
  <c r="V93" i="17" s="1"/>
  <c r="V153" i="17"/>
  <c r="P46" i="17"/>
  <c r="W132" i="17"/>
  <c r="V157" i="17"/>
  <c r="W13" i="17"/>
  <c r="V15" i="17"/>
  <c r="V114" i="17"/>
  <c r="V151" i="17"/>
  <c r="V152" i="17"/>
  <c r="V75" i="17"/>
  <c r="W188" i="17"/>
  <c r="W189" i="17"/>
  <c r="K8" i="17"/>
  <c r="W150" i="17"/>
  <c r="V150" i="17"/>
  <c r="W127" i="17"/>
  <c r="W120" i="17"/>
  <c r="V129" i="17"/>
  <c r="W124" i="17"/>
  <c r="V106" i="17"/>
  <c r="Q97" i="17"/>
  <c r="W106" i="17"/>
  <c r="W114" i="17"/>
  <c r="W16" i="17"/>
  <c r="W15" i="17"/>
  <c r="P8" i="17"/>
  <c r="V92" i="17"/>
  <c r="V88" i="17"/>
  <c r="U84" i="17"/>
  <c r="V41" i="17"/>
  <c r="W38" i="17"/>
  <c r="V36" i="17"/>
  <c r="W25" i="17"/>
  <c r="W19" i="17"/>
  <c r="V11" i="17"/>
  <c r="V83" i="17"/>
  <c r="W78" i="17"/>
  <c r="V77" i="17"/>
  <c r="V72" i="17"/>
  <c r="V69" i="17"/>
  <c r="V67" i="17"/>
  <c r="V7" i="17"/>
  <c r="V194" i="17"/>
  <c r="L45" i="17"/>
  <c r="N45" i="17"/>
  <c r="M45" i="17"/>
  <c r="P73" i="17"/>
  <c r="Z73" i="17" s="1"/>
  <c r="O45" i="17"/>
  <c r="Q73" i="17"/>
  <c r="T84" i="17"/>
  <c r="W118" i="17"/>
  <c r="W128" i="17"/>
  <c r="W141" i="17"/>
  <c r="W156" i="17"/>
  <c r="V180" i="17"/>
  <c r="V182" i="17"/>
  <c r="V177" i="17"/>
  <c r="W191" i="17"/>
  <c r="W190" i="17"/>
  <c r="W56" i="17"/>
  <c r="V64" i="17"/>
  <c r="T76" i="17"/>
  <c r="W76" i="17" s="1"/>
  <c r="S89" i="17"/>
  <c r="V13" i="17"/>
  <c r="P97" i="17"/>
  <c r="Z97" i="17" s="1"/>
  <c r="K73" i="17"/>
  <c r="H45" i="17"/>
  <c r="W153" i="17"/>
  <c r="W96" i="17"/>
  <c r="Z8" i="17" l="1"/>
  <c r="P201" i="17"/>
  <c r="Y201" i="17"/>
  <c r="V97" i="17"/>
  <c r="V8" i="17"/>
  <c r="V46" i="17"/>
  <c r="S45" i="17"/>
  <c r="R45" i="17"/>
  <c r="Z117" i="17"/>
  <c r="V179" i="17"/>
  <c r="W185" i="17"/>
  <c r="W89" i="17"/>
  <c r="V117" i="17"/>
  <c r="W117" i="17"/>
  <c r="W179" i="17"/>
  <c r="W93" i="17"/>
  <c r="V89" i="17"/>
  <c r="Z46" i="17"/>
  <c r="Y46" i="17"/>
  <c r="W84" i="17"/>
  <c r="V185" i="17"/>
  <c r="V84" i="17"/>
  <c r="V73" i="17"/>
  <c r="W46" i="17"/>
  <c r="W73" i="17"/>
  <c r="V76" i="17"/>
  <c r="T45" i="17"/>
  <c r="W8" i="17"/>
  <c r="L6" i="17"/>
  <c r="P45" i="17"/>
  <c r="Z45" i="17" s="1"/>
  <c r="Q45" i="17"/>
  <c r="O204" i="17"/>
  <c r="Q201" i="17"/>
  <c r="O6" i="17"/>
  <c r="M6" i="17"/>
  <c r="M204" i="17"/>
  <c r="N204" i="17"/>
  <c r="N6" i="17"/>
  <c r="J45" i="17"/>
  <c r="Y45" i="17" s="1"/>
  <c r="U45" i="17"/>
  <c r="K45" i="17"/>
  <c r="P204" i="17" l="1"/>
  <c r="Z204" i="17" s="1"/>
  <c r="Z201" i="17"/>
  <c r="P6" i="17"/>
  <c r="Z6" i="17" s="1"/>
  <c r="Q6" i="17"/>
  <c r="Q204" i="17"/>
  <c r="V45" i="17"/>
  <c r="W45" i="17"/>
  <c r="S195" i="17"/>
  <c r="S201" i="17" s="1"/>
  <c r="T195" i="17"/>
  <c r="T201" i="17" s="1"/>
  <c r="U195" i="17"/>
  <c r="U201" i="17" s="1"/>
  <c r="F6" i="17"/>
  <c r="R195" i="17"/>
  <c r="R201" i="17" s="1"/>
  <c r="W201" i="17" l="1"/>
  <c r="R6" i="17"/>
  <c r="S6" i="17"/>
  <c r="K201" i="17"/>
  <c r="G204" i="17"/>
  <c r="W195" i="17"/>
  <c r="F204" i="17"/>
  <c r="H204" i="17"/>
  <c r="V195" i="17"/>
  <c r="G6" i="17"/>
  <c r="U6" i="17"/>
  <c r="H6" i="17"/>
  <c r="I147" i="17" l="1"/>
  <c r="I168" i="17"/>
  <c r="I61" i="17"/>
  <c r="I66" i="17"/>
  <c r="I59" i="17"/>
  <c r="I50" i="17"/>
  <c r="I62" i="17"/>
  <c r="I60" i="17"/>
  <c r="I46" i="17"/>
  <c r="I8" i="17"/>
  <c r="I107" i="17"/>
  <c r="I148" i="17"/>
  <c r="I173" i="17"/>
  <c r="I174" i="17"/>
  <c r="I108" i="17"/>
  <c r="I169" i="17"/>
  <c r="I166" i="17"/>
  <c r="I144" i="17"/>
  <c r="I167" i="17"/>
  <c r="I145" i="17"/>
  <c r="I170" i="17"/>
  <c r="I165" i="17"/>
  <c r="I99" i="17"/>
  <c r="I101" i="17"/>
  <c r="I71" i="17"/>
  <c r="I100" i="17"/>
  <c r="I30" i="17"/>
  <c r="I43" i="17"/>
  <c r="I42" i="17"/>
  <c r="I40" i="17"/>
  <c r="I37" i="17"/>
  <c r="I27" i="17"/>
  <c r="I29" i="17"/>
  <c r="I81" i="17"/>
  <c r="I82" i="17"/>
  <c r="I68" i="17"/>
  <c r="I87" i="17"/>
  <c r="I200" i="17"/>
  <c r="I20" i="17"/>
  <c r="I75" i="17"/>
  <c r="I192" i="17"/>
  <c r="V201" i="17"/>
  <c r="T6" i="17"/>
  <c r="V6" i="17" s="1"/>
  <c r="I48" i="17"/>
  <c r="I54" i="17"/>
  <c r="I49" i="17"/>
  <c r="I160" i="17"/>
  <c r="I161" i="17"/>
  <c r="I201" i="17"/>
  <c r="I113" i="17"/>
  <c r="I195" i="17"/>
  <c r="I53" i="17"/>
  <c r="I105" i="17"/>
  <c r="I199" i="17"/>
  <c r="I197" i="17"/>
  <c r="I79" i="17"/>
  <c r="I106" i="17"/>
  <c r="I198" i="17"/>
  <c r="I196" i="17"/>
  <c r="T204" i="17"/>
  <c r="K204" i="17"/>
  <c r="J204" i="17"/>
  <c r="U204" i="17"/>
  <c r="I22" i="17"/>
  <c r="I163" i="17"/>
  <c r="I64" i="17"/>
  <c r="I190" i="17"/>
  <c r="I23" i="17"/>
  <c r="I36" i="17"/>
  <c r="I69" i="17"/>
  <c r="I171" i="17"/>
  <c r="I116" i="17"/>
  <c r="I65" i="17"/>
  <c r="I86" i="17"/>
  <c r="I89" i="17"/>
  <c r="I187" i="17"/>
  <c r="I164" i="17"/>
  <c r="I183" i="17"/>
  <c r="I94" i="17"/>
  <c r="I21" i="17"/>
  <c r="I142" i="17"/>
  <c r="I115" i="17"/>
  <c r="I67" i="17"/>
  <c r="I55" i="17"/>
  <c r="I19" i="17"/>
  <c r="I92" i="17"/>
  <c r="I83" i="17"/>
  <c r="I172" i="17"/>
  <c r="I96" i="17"/>
  <c r="I176" i="17"/>
  <c r="I77" i="17"/>
  <c r="I188" i="17"/>
  <c r="I25" i="17"/>
  <c r="I39" i="17"/>
  <c r="I45" i="17"/>
  <c r="I35" i="17"/>
  <c r="I52" i="17"/>
  <c r="I74" i="17"/>
  <c r="I7" i="17"/>
  <c r="J6" i="17"/>
  <c r="Y6" i="17" s="1"/>
  <c r="I114" i="17"/>
  <c r="I70" i="17"/>
  <c r="I143" i="17"/>
  <c r="I109" i="17"/>
  <c r="K6" i="17"/>
  <c r="I178" i="17"/>
  <c r="I189" i="17"/>
  <c r="I182" i="17"/>
  <c r="I194" i="17"/>
  <c r="I80" i="17"/>
  <c r="I162" i="17"/>
  <c r="I137" i="17"/>
  <c r="I110" i="17"/>
  <c r="I84" i="17"/>
  <c r="I11" i="17"/>
  <c r="I136" i="17"/>
  <c r="I73" i="17"/>
  <c r="I85" i="17"/>
  <c r="I158" i="17"/>
  <c r="I32" i="17"/>
  <c r="I38" i="17"/>
  <c r="I90" i="17"/>
  <c r="I91" i="17"/>
  <c r="I184" i="17"/>
  <c r="I156" i="17"/>
  <c r="I88" i="17"/>
  <c r="I186" i="17"/>
  <c r="I175" i="17"/>
  <c r="I112" i="17"/>
  <c r="I63" i="17"/>
  <c r="I47" i="17"/>
  <c r="I15" i="17"/>
  <c r="I157" i="17"/>
  <c r="I191" i="17"/>
  <c r="I138" i="17"/>
  <c r="I26" i="17"/>
  <c r="I177" i="17"/>
  <c r="I41" i="17"/>
  <c r="I10" i="17"/>
  <c r="I185" i="17"/>
  <c r="I24" i="17"/>
  <c r="I159" i="17"/>
  <c r="I16" i="17"/>
  <c r="I95" i="17"/>
  <c r="I44" i="17"/>
  <c r="I31" i="17"/>
  <c r="I78" i="17"/>
  <c r="I98" i="17"/>
  <c r="I51" i="17"/>
  <c r="I72" i="17"/>
  <c r="I97" i="17"/>
  <c r="I28" i="17"/>
  <c r="I17" i="17"/>
  <c r="I33" i="17"/>
  <c r="I13" i="17"/>
  <c r="I149" i="17"/>
  <c r="S204" i="17"/>
  <c r="R204" i="17"/>
  <c r="W6" i="17" l="1"/>
  <c r="Y204" i="17"/>
  <c r="V204" i="17"/>
  <c r="W204" i="17"/>
</calcChain>
</file>

<file path=xl/sharedStrings.xml><?xml version="1.0" encoding="utf-8"?>
<sst xmlns="http://schemas.openxmlformats.org/spreadsheetml/2006/main" count="518" uniqueCount="423">
  <si>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</si>
  <si>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</si>
  <si>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</si>
  <si>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</si>
  <si>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</si>
  <si>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</si>
  <si>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</si>
  <si>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</si>
  <si>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</si>
  <si>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</si>
  <si>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</si>
  <si>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</si>
  <si>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</si>
  <si>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</si>
  <si>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</si>
  <si>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</si>
  <si>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</si>
  <si>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</si>
  <si>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</si>
  <si>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</si>
  <si>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</si>
  <si>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</si>
  <si>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</si>
  <si>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</si>
  <si>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</si>
  <si>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</si>
  <si>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</si>
  <si>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</si>
  <si>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</si>
  <si>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</si>
  <si>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</si>
  <si>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</si>
  <si>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</si>
  <si>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</si>
  <si>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</si>
  <si>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</si>
  <si>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</si>
  <si>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</si>
  <si>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</si>
  <si>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</si>
  <si>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</si>
  <si>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</si>
  <si>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</si>
  <si>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</si>
  <si>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</si>
  <si>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</si>
  <si>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</si>
  <si>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</si>
  <si>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</si>
  <si>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</si>
  <si>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</si>
  <si>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</si>
  <si>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</si>
  <si>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</si>
  <si>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</si>
  <si>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</si>
  <si>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</si>
  <si>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</si>
  <si>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</si>
  <si>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</si>
  <si>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</si>
  <si>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</si>
  <si>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</si>
  <si>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</si>
  <si>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</si>
  <si>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</si>
  <si>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</si>
  <si>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</si>
  <si>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</si>
  <si>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</si>
  <si>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</si>
  <si>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</si>
  <si>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</si>
  <si>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</si>
  <si>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</si>
  <si>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</si>
  <si>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</si>
  <si>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</si>
  <si>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</si>
  <si>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</si>
  <si>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</si>
  <si>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</si>
  <si>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</si>
  <si>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</si>
  <si>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</si>
  <si>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</si>
  <si>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</si>
  <si>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</si>
  <si>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</si>
  <si>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</si>
  <si>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</si>
  <si>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</si>
  <si>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</si>
  <si>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</si>
  <si>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</si>
  <si>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</si>
  <si>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</si>
  <si>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</si>
  <si>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</si>
  <si>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</si>
  <si>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</si>
  <si>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</si>
  <si>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</si>
  <si>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</si>
  <si>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</si>
  <si>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</si>
  <si>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</si>
  <si>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</si>
  <si>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</si>
  <si>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</si>
  <si>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</si>
  <si>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</si>
  <si>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</si>
  <si>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</si>
  <si>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</si>
  <si>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</si>
  <si>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</si>
  <si>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</si>
  <si>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</si>
  <si>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</si>
  <si>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</si>
  <si>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</si>
  <si>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</si>
  <si>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</si>
  <si>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</si>
  <si>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</si>
  <si>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</si>
  <si>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</si>
  <si>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</si>
  <si>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</si>
  <si>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</si>
  <si>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</si>
  <si>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</si>
  <si>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</si>
  <si>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</si>
  <si>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</si>
  <si>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</si>
  <si>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</si>
  <si>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</si>
  <si>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</si>
  <si>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</si>
  <si>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</si>
  <si>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</si>
  <si>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</si>
  <si>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</si>
  <si>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</si>
  <si>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</si>
  <si>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</si>
  <si>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</si>
  <si>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</si>
  <si>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</si>
  <si>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</si>
  <si>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</si>
  <si>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</si>
  <si>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</si>
  <si>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</si>
  <si>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</si>
  <si>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</si>
  <si>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</si>
  <si>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</si>
  <si>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</si>
  <si>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</si>
  <si>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</si>
  <si>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</si>
  <si>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</si>
  <si>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</si>
  <si>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</si>
  <si>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</si>
  <si>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</si>
  <si>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</si>
  <si>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</si>
  <si>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</si>
  <si>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</si>
  <si>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</si>
  <si>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</si>
  <si>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</si>
  <si>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</si>
  <si>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</si>
  <si>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</si>
  <si>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</si>
  <si>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</si>
  <si>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</si>
  <si>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</si>
  <si>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</si>
  <si>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</si>
  <si>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</si>
  <si>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</si>
  <si>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</si>
  <si>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</si>
  <si>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</si>
  <si>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</si>
  <si>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</si>
  <si>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</si>
  <si>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</si>
  <si>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</si>
  <si>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</si>
  <si>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</si>
  <si>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</si>
  <si>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</si>
  <si>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</si>
  <si>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</si>
  <si>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</si>
  <si>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</si>
  <si>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</si>
  <si>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</si>
  <si>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</si>
  <si>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</si>
  <si>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</si>
  <si>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</si>
  <si>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</si>
  <si>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</si>
  <si>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</si>
  <si>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</si>
  <si>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</si>
  <si>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</si>
  <si>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</si>
  <si>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</si>
  <si>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</si>
  <si>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</si>
  <si>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</si>
  <si>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</si>
  <si>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</si>
  <si>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</si>
  <si>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</si>
  <si>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</si>
  <si>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</si>
  <si>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</si>
  <si>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</si>
  <si>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</si>
  <si>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</si>
  <si>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</si>
  <si>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</si>
  <si>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</si>
  <si>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</si>
  <si>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</si>
  <si>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</si>
  <si>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</si>
  <si>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</si>
  <si>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</si>
  <si>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</si>
  <si>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</si>
  <si>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</si>
  <si>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</si>
  <si>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</si>
  <si>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</si>
  <si>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</si>
  <si>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</si>
  <si>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</si>
  <si>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</si>
  <si>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</si>
  <si>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</si>
  <si>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</si>
  <si>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</si>
  <si>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</si>
  <si>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</si>
  <si>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</si>
  <si>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</si>
  <si>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</si>
  <si>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</si>
  <si>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</si>
  <si>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</si>
  <si>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</si>
  <si>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</si>
  <si>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</si>
  <si>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</si>
  <si>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</si>
  <si>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</si>
  <si>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</si>
  <si>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</si>
  <si>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</si>
  <si>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</si>
  <si>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</si>
  <si>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</si>
  <si>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</si>
  <si>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</si>
  <si>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</si>
  <si>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</si>
  <si>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</si>
  <si>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</si>
  <si>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</si>
  <si>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</si>
  <si>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</si>
  <si>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</si>
  <si>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</si>
  <si>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</si>
  <si>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</si>
  <si>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</si>
  <si>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</si>
  <si>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</si>
  <si>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</si>
  <si>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</si>
  <si>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</si>
  <si>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</si>
  <si>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</si>
  <si>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</si>
  <si>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</si>
  <si>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</si>
  <si>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</si>
  <si>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</si>
  <si>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</si>
  <si>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</si>
  <si>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</si>
  <si>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</si>
  <si>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за рах субвенції з державного бюджету по 30-км зоні (пот.ремонт ЗНЗ №4 (кабінет цивільного захисту), ЗНЗ №5)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</si>
  <si>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</si>
  <si>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</si>
  <si>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</si>
  <si>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</si>
  <si>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</si>
  <si>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</si>
  <si>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</si>
  <si>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</si>
  <si>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</si>
  <si>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</si>
  <si>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</si>
  <si>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</si>
  <si>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</si>
  <si>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</si>
  <si>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</si>
  <si>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</si>
  <si>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</si>
  <si>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</si>
  <si>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</si>
  <si>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</si>
  <si>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</si>
  <si>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</si>
  <si>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</si>
  <si>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</si>
  <si>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</si>
  <si>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</si>
  <si>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</si>
  <si>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</si>
  <si>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</si>
  <si>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</si>
  <si>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</si>
  <si>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</si>
  <si>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</si>
  <si>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</si>
  <si>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</si>
  <si>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</si>
  <si>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</si>
  <si>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</si>
  <si>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</si>
  <si>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</si>
  <si>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</si>
  <si>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</si>
  <si>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</si>
  <si>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</si>
  <si>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</si>
  <si>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</si>
  <si>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</si>
  <si>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</si>
  <si>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</si>
  <si>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</si>
  <si>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</si>
  <si>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</si>
  <si>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</si>
  <si>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</si>
  <si>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</si>
  <si>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</si>
  <si>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</si>
  <si>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</si>
  <si>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</si>
  <si>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</si>
  <si>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</si>
  <si>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</si>
  <si>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</si>
  <si>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</si>
  <si>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</si>
  <si>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затверджено розписом на рік</t>
  </si>
  <si>
    <t xml:space="preserve">затверджено розписом на рік 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</si>
  <si>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</si>
  <si>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</si>
  <si>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</si>
  <si>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</si>
  <si>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</si>
  <si>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</si>
  <si>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</si>
  <si>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</si>
  <si>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</si>
  <si>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</si>
  <si>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</si>
  <si>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</si>
  <si>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</si>
  <si>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</si>
  <si>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</si>
  <si>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</si>
  <si>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</si>
  <si>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</si>
  <si>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</si>
  <si>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</si>
  <si>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</si>
  <si>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Будівництво інших об'єктів соціальної та виробничої інфраструктури комунальної власності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</si>
  <si>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</si>
  <si>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</si>
  <si>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</si>
  <si>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</si>
  <si>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</si>
  <si>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</si>
  <si>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</si>
  <si>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</si>
  <si>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</si>
  <si>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</si>
  <si>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</si>
  <si>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</si>
  <si>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</si>
  <si>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</si>
  <si>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</si>
  <si>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</si>
  <si>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                Аналіз виконання бюджету м.Вараш по видатках та кредитуванню станом на 01.07.2018 року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</si>
  <si>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>затверджено на 01.07.2018</t>
  </si>
  <si>
    <t>виконано станом на 01.07.2018</t>
  </si>
  <si>
    <t>затверджено  на 01.07.2018</t>
  </si>
  <si>
    <t>Р.Котяш</t>
  </si>
  <si>
    <t>Заступник начальника фінансового управління, начальник бюджетного відділу</t>
  </si>
  <si>
    <t>7370</t>
  </si>
  <si>
    <t>Реалізація інших заходів щодо соціально-економічного розвитку територій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</si>
  <si>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</si>
  <si>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</si>
  <si>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 xml:space="preserve"> в т.ч. за рахунок субвенції з державного бюджету по 30-км зоні (протирад.укриття №64382) (обласна частка)</t>
  </si>
  <si>
    <t>в т. ч.: за рах субвенції з обласного бюджету (бюджету розвитку) на реконструкцію ЗОШ №2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</si>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</sst>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4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7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14" xfId="0" applyFont="1" applyBorder="1" applyAlignment="1">
      <alignment horizontal="center"/>
    </xf>
    <xf numFmtId="0" fontId="11" fillId="0" borderId="15" xfId="0" applyFont="1" applyFill="1" applyBorder="1" applyAlignment="1"/>
    <xf numFmtId="16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11" fillId="0" borderId="17" xfId="0" applyFont="1" applyFill="1" applyBorder="1" applyAlignment="1"/>
    <xf numFmtId="16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/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49" fontId="12" fillId="0" borderId="14" xfId="0" applyNumberFormat="1" applyFont="1" applyBorder="1" applyAlignment="1">
      <alignment horizontal="center"/>
    </xf>
    <xf numFmtId="167" fontId="19" fillId="0" borderId="14" xfId="0" applyNumberFormat="1" applyFont="1" applyFill="1" applyBorder="1" applyAlignment="1">
      <alignment horizontal="center"/>
    </xf>
    <xf numFmtId="165" fontId="19" fillId="2" borderId="14" xfId="0" applyNumberFormat="1" applyFont="1" applyFill="1" applyBorder="1" applyAlignment="1">
      <alignment horizontal="center"/>
    </xf>
    <xf numFmtId="167" fontId="19" fillId="2" borderId="16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167" fontId="19" fillId="2" borderId="14" xfId="0" applyNumberFormat="1" applyFont="1" applyFill="1" applyBorder="1" applyAlignment="1">
      <alignment horizontal="center"/>
    </xf>
    <xf numFmtId="167" fontId="20" fillId="0" borderId="7" xfId="0" applyNumberFormat="1" applyFont="1" applyFill="1" applyBorder="1" applyAlignment="1">
      <alignment horizontal="center"/>
    </xf>
    <xf numFmtId="165" fontId="20" fillId="2" borderId="7" xfId="0" applyNumberFormat="1" applyFont="1" applyFill="1" applyBorder="1" applyAlignment="1">
      <alignment horizontal="center"/>
    </xf>
    <xf numFmtId="167" fontId="20" fillId="2" borderId="7" xfId="0" applyNumberFormat="1" applyFont="1" applyFill="1" applyBorder="1" applyAlignment="1">
      <alignment horizontal="center"/>
    </xf>
    <xf numFmtId="165" fontId="20" fillId="2" borderId="21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7" fontId="19" fillId="2" borderId="7" xfId="0" applyNumberFormat="1" applyFont="1" applyFill="1" applyBorder="1" applyAlignment="1">
      <alignment horizontal="center"/>
    </xf>
    <xf numFmtId="165" fontId="20" fillId="2" borderId="5" xfId="0" applyNumberFormat="1" applyFont="1" applyFill="1" applyBorder="1" applyAlignment="1">
      <alignment horizontal="center"/>
    </xf>
    <xf numFmtId="167" fontId="20" fillId="2" borderId="5" xfId="0" applyNumberFormat="1" applyFont="1" applyFill="1" applyBorder="1" applyAlignment="1">
      <alignment horizontal="center"/>
    </xf>
    <xf numFmtId="167" fontId="20" fillId="0" borderId="5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 applyProtection="1">
      <alignment horizontal="center"/>
      <protection locked="0"/>
    </xf>
    <xf numFmtId="165" fontId="20" fillId="2" borderId="4" xfId="0" applyNumberFormat="1" applyFont="1" applyFill="1" applyBorder="1" applyAlignment="1">
      <alignment horizontal="center"/>
    </xf>
    <xf numFmtId="167" fontId="20" fillId="2" borderId="4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>
      <alignment horizontal="center"/>
    </xf>
    <xf numFmtId="167" fontId="20" fillId="0" borderId="22" xfId="0" applyNumberFormat="1" applyFont="1" applyFill="1" applyBorder="1" applyAlignment="1">
      <alignment horizontal="center"/>
    </xf>
    <xf numFmtId="165" fontId="20" fillId="2" borderId="6" xfId="0" applyNumberFormat="1" applyFont="1" applyFill="1" applyBorder="1" applyAlignment="1">
      <alignment horizontal="center"/>
    </xf>
    <xf numFmtId="167" fontId="20" fillId="2" borderId="8" xfId="0" applyNumberFormat="1" applyFont="1" applyFill="1" applyBorder="1" applyAlignment="1">
      <alignment horizontal="center"/>
    </xf>
    <xf numFmtId="167" fontId="20" fillId="0" borderId="8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>
      <alignment horizontal="center"/>
    </xf>
    <xf numFmtId="167" fontId="20" fillId="2" borderId="16" xfId="0" applyNumberFormat="1" applyFont="1" applyFill="1" applyBorder="1" applyAlignment="1">
      <alignment horizontal="center"/>
    </xf>
    <xf numFmtId="167" fontId="20" fillId="0" borderId="6" xfId="0" applyNumberFormat="1" applyFont="1" applyFill="1" applyBorder="1" applyAlignment="1">
      <alignment horizontal="center"/>
    </xf>
    <xf numFmtId="167" fontId="20" fillId="2" borderId="6" xfId="0" applyNumberFormat="1" applyFont="1" applyFill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165" fontId="20" fillId="2" borderId="24" xfId="0" applyNumberFormat="1" applyFont="1" applyFill="1" applyBorder="1" applyAlignment="1">
      <alignment horizontal="center"/>
    </xf>
    <xf numFmtId="165" fontId="20" fillId="2" borderId="25" xfId="0" applyNumberFormat="1" applyFont="1" applyFill="1" applyBorder="1" applyAlignment="1">
      <alignment horizontal="center"/>
    </xf>
    <xf numFmtId="165" fontId="20" fillId="2" borderId="26" xfId="0" applyNumberFormat="1" applyFont="1" applyFill="1" applyBorder="1" applyAlignment="1">
      <alignment horizontal="center"/>
    </xf>
    <xf numFmtId="165" fontId="19" fillId="2" borderId="21" xfId="0" applyNumberFormat="1" applyFont="1" applyFill="1" applyBorder="1" applyAlignment="1">
      <alignment horizontal="center"/>
    </xf>
    <xf numFmtId="165" fontId="19" fillId="2" borderId="27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165" fontId="20" fillId="2" borderId="8" xfId="0" applyNumberFormat="1" applyFont="1" applyFill="1" applyBorder="1" applyAlignment="1">
      <alignment horizontal="center"/>
    </xf>
    <xf numFmtId="167" fontId="19" fillId="0" borderId="18" xfId="0" applyNumberFormat="1" applyFont="1" applyFill="1" applyBorder="1" applyAlignment="1">
      <alignment horizontal="center"/>
    </xf>
    <xf numFmtId="165" fontId="20" fillId="2" borderId="28" xfId="0" applyNumberFormat="1" applyFont="1" applyFill="1" applyBorder="1" applyAlignment="1">
      <alignment horizontal="center"/>
    </xf>
    <xf numFmtId="165" fontId="19" fillId="2" borderId="26" xfId="0" applyNumberFormat="1" applyFont="1" applyFill="1" applyBorder="1" applyAlignment="1">
      <alignment horizontal="center"/>
    </xf>
    <xf numFmtId="164" fontId="19" fillId="2" borderId="5" xfId="0" applyNumberFormat="1" applyFont="1" applyFill="1" applyBorder="1" applyAlignment="1">
      <alignment horizontal="center"/>
    </xf>
    <xf numFmtId="164" fontId="19" fillId="2" borderId="4" xfId="0" applyNumberFormat="1" applyFont="1" applyFill="1" applyBorder="1" applyAlignment="1">
      <alignment horizontal="center"/>
    </xf>
    <xf numFmtId="165" fontId="19" fillId="2" borderId="25" xfId="0" applyNumberFormat="1" applyFont="1" applyFill="1" applyBorder="1" applyAlignment="1">
      <alignment horizontal="center"/>
    </xf>
    <xf numFmtId="165" fontId="20" fillId="2" borderId="29" xfId="0" applyNumberFormat="1" applyFont="1" applyFill="1" applyBorder="1" applyAlignment="1">
      <alignment horizontal="center"/>
    </xf>
    <xf numFmtId="167" fontId="19" fillId="0" borderId="6" xfId="0" applyNumberFormat="1" applyFont="1" applyFill="1" applyBorder="1" applyAlignment="1" applyProtection="1">
      <alignment horizontal="center"/>
      <protection locked="0"/>
    </xf>
    <xf numFmtId="164" fontId="19" fillId="2" borderId="6" xfId="0" applyNumberFormat="1" applyFont="1" applyFill="1" applyBorder="1" applyAlignment="1">
      <alignment horizontal="center"/>
    </xf>
    <xf numFmtId="165" fontId="19" fillId="2" borderId="28" xfId="0" applyNumberFormat="1" applyFont="1" applyFill="1" applyBorder="1" applyAlignment="1">
      <alignment horizontal="center"/>
    </xf>
    <xf numFmtId="167" fontId="20" fillId="2" borderId="14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65" fontId="20" fillId="2" borderId="27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 applyProtection="1">
      <alignment horizontal="center"/>
      <protection locked="0"/>
    </xf>
    <xf numFmtId="164" fontId="19" fillId="2" borderId="7" xfId="0" applyNumberFormat="1" applyFont="1" applyFill="1" applyBorder="1" applyAlignment="1">
      <alignment horizontal="center"/>
    </xf>
    <xf numFmtId="167" fontId="19" fillId="0" borderId="7" xfId="0" applyNumberFormat="1" applyFont="1" applyFill="1" applyBorder="1" applyAlignment="1" applyProtection="1">
      <alignment horizontal="center"/>
    </xf>
    <xf numFmtId="165" fontId="19" fillId="0" borderId="5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/>
    </xf>
    <xf numFmtId="167" fontId="19" fillId="0" borderId="5" xfId="0" applyNumberFormat="1" applyFont="1" applyFill="1" applyBorder="1" applyAlignment="1">
      <alignment horizontal="center"/>
    </xf>
    <xf numFmtId="165" fontId="19" fillId="2" borderId="24" xfId="0" applyNumberFormat="1" applyFont="1" applyFill="1" applyBorder="1" applyAlignment="1">
      <alignment horizontal="center"/>
    </xf>
    <xf numFmtId="167" fontId="19" fillId="0" borderId="4" xfId="0" applyNumberFormat="1" applyFont="1" applyFill="1" applyBorder="1" applyAlignment="1">
      <alignment horizontal="center"/>
    </xf>
    <xf numFmtId="165" fontId="19" fillId="2" borderId="16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165" fontId="19" fillId="2" borderId="31" xfId="0" applyNumberFormat="1" applyFont="1" applyFill="1" applyBorder="1" applyAlignment="1">
      <alignment horizontal="center"/>
    </xf>
    <xf numFmtId="165" fontId="19" fillId="2" borderId="32" xfId="0" applyNumberFormat="1" applyFont="1" applyFill="1" applyBorder="1" applyAlignment="1">
      <alignment horizontal="center"/>
    </xf>
    <xf numFmtId="167" fontId="20" fillId="0" borderId="7" xfId="0" applyNumberFormat="1" applyFont="1" applyFill="1" applyBorder="1" applyAlignment="1" applyProtection="1">
      <alignment horizontal="center"/>
      <protection locked="0"/>
    </xf>
    <xf numFmtId="167" fontId="20" fillId="0" borderId="23" xfId="0" applyNumberFormat="1" applyFont="1" applyFill="1" applyBorder="1" applyAlignment="1">
      <alignment horizontal="center"/>
    </xf>
    <xf numFmtId="165" fontId="19" fillId="2" borderId="33" xfId="0" applyNumberFormat="1" applyFont="1" applyFill="1" applyBorder="1" applyAlignment="1">
      <alignment horizontal="center"/>
    </xf>
    <xf numFmtId="167" fontId="19" fillId="0" borderId="6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 applyProtection="1">
      <alignment horizontal="center"/>
      <protection locked="0"/>
    </xf>
    <xf numFmtId="165" fontId="19" fillId="2" borderId="34" xfId="0" applyNumberFormat="1" applyFont="1" applyFill="1" applyBorder="1" applyAlignment="1">
      <alignment horizontal="center"/>
    </xf>
    <xf numFmtId="165" fontId="19" fillId="2" borderId="30" xfId="0" applyNumberFormat="1" applyFont="1" applyFill="1" applyBorder="1" applyAlignment="1">
      <alignment horizontal="center"/>
    </xf>
    <xf numFmtId="167" fontId="19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2" fillId="0" borderId="0" xfId="0" applyFont="1" applyAlignment="1">
      <alignment wrapText="1"/>
    </xf>
    <xf numFmtId="1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0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0" fontId="12" fillId="2" borderId="27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19" fillId="2" borderId="18" xfId="0" applyNumberFormat="1" applyFont="1" applyFill="1" applyBorder="1" applyAlignment="1">
      <alignment horizontal="center"/>
    </xf>
    <xf numFmtId="165" fontId="20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0" fillId="2" borderId="34" xfId="0" applyNumberFormat="1" applyFont="1" applyFill="1" applyBorder="1" applyAlignment="1">
      <alignment horizontal="center"/>
    </xf>
    <xf numFmtId="167" fontId="20" fillId="0" borderId="44" xfId="0" applyNumberFormat="1" applyFont="1" applyFill="1" applyBorder="1" applyAlignment="1">
      <alignment horizontal="center"/>
    </xf>
    <xf numFmtId="167" fontId="20" fillId="0" borderId="22" xfId="0" applyNumberFormat="1" applyFont="1" applyFill="1" applyBorder="1" applyAlignment="1" applyProtection="1">
      <alignment horizontal="center"/>
      <protection locked="0"/>
    </xf>
    <xf numFmtId="167" fontId="20" fillId="0" borderId="44" xfId="0" applyNumberFormat="1" applyFont="1" applyFill="1" applyBorder="1" applyAlignment="1" applyProtection="1">
      <alignment horizontal="center"/>
      <protection locked="0"/>
    </xf>
    <xf numFmtId="167" fontId="19" fillId="0" borderId="23" xfId="0" applyNumberFormat="1" applyFont="1" applyFill="1" applyBorder="1" applyAlignment="1" applyProtection="1">
      <alignment horizontal="center"/>
      <protection locked="0"/>
    </xf>
    <xf numFmtId="167" fontId="20" fillId="0" borderId="45" xfId="0" applyNumberFormat="1" applyFont="1" applyFill="1" applyBorder="1" applyAlignment="1">
      <alignment horizontal="center"/>
    </xf>
    <xf numFmtId="167" fontId="19" fillId="0" borderId="46" xfId="0" applyNumberFormat="1" applyFont="1" applyFill="1" applyBorder="1" applyAlignment="1" applyProtection="1">
      <alignment horizontal="center"/>
      <protection locked="0"/>
    </xf>
    <xf numFmtId="167" fontId="19" fillId="0" borderId="5" xfId="0" applyNumberFormat="1" applyFont="1" applyFill="1" applyBorder="1" applyAlignment="1" applyProtection="1">
      <alignment horizontal="center"/>
      <protection locked="0"/>
    </xf>
    <xf numFmtId="167" fontId="19" fillId="0" borderId="4" xfId="0" applyNumberFormat="1" applyFont="1" applyFill="1" applyBorder="1" applyAlignment="1" applyProtection="1">
      <alignment horizontal="center"/>
      <protection locked="0"/>
    </xf>
    <xf numFmtId="167" fontId="19" fillId="0" borderId="44" xfId="0" applyNumberFormat="1" applyFont="1" applyFill="1" applyBorder="1" applyAlignment="1" applyProtection="1">
      <alignment horizontal="center"/>
      <protection locked="0"/>
    </xf>
    <xf numFmtId="167" fontId="19" fillId="0" borderId="22" xfId="0" applyNumberFormat="1" applyFont="1" applyFill="1" applyBorder="1" applyAlignment="1" applyProtection="1">
      <alignment horizontal="center"/>
      <protection locked="0"/>
    </xf>
    <xf numFmtId="167" fontId="19" fillId="0" borderId="35" xfId="0" applyNumberFormat="1" applyFont="1" applyFill="1" applyBorder="1" applyAlignment="1" applyProtection="1">
      <alignment horizontal="center"/>
      <protection locked="0"/>
    </xf>
    <xf numFmtId="167" fontId="19" fillId="0" borderId="44" xfId="0" applyNumberFormat="1" applyFont="1" applyFill="1" applyBorder="1" applyAlignment="1" applyProtection="1">
      <alignment horizontal="center"/>
    </xf>
    <xf numFmtId="167" fontId="19" fillId="0" borderId="22" xfId="0" applyNumberFormat="1" applyFont="1" applyFill="1" applyBorder="1" applyAlignment="1" applyProtection="1">
      <alignment horizontal="center"/>
    </xf>
    <xf numFmtId="167" fontId="19" fillId="0" borderId="45" xfId="0" applyNumberFormat="1" applyFont="1" applyFill="1" applyBorder="1" applyAlignment="1" applyProtection="1">
      <alignment horizontal="center"/>
    </xf>
    <xf numFmtId="167" fontId="19" fillId="0" borderId="35" xfId="0" applyNumberFormat="1" applyFont="1" applyFill="1" applyBorder="1" applyAlignment="1" applyProtection="1">
      <alignment horizontal="center"/>
    </xf>
    <xf numFmtId="167" fontId="19" fillId="0" borderId="20" xfId="0" applyNumberFormat="1" applyFont="1" applyFill="1" applyBorder="1" applyAlignment="1" applyProtection="1">
      <alignment horizontal="center"/>
    </xf>
    <xf numFmtId="167" fontId="19" fillId="0" borderId="43" xfId="0" applyNumberFormat="1" applyFont="1" applyFill="1" applyBorder="1" applyAlignment="1" applyProtection="1">
      <alignment horizontal="center"/>
    </xf>
    <xf numFmtId="167" fontId="20" fillId="0" borderId="23" xfId="0" applyNumberFormat="1" applyFont="1" applyFill="1" applyBorder="1" applyAlignment="1" applyProtection="1">
      <alignment horizontal="center"/>
    </xf>
    <xf numFmtId="167" fontId="20" fillId="0" borderId="23" xfId="0" applyNumberFormat="1" applyFont="1" applyFill="1" applyBorder="1" applyAlignment="1" applyProtection="1">
      <alignment horizontal="center"/>
      <protection locked="0"/>
    </xf>
    <xf numFmtId="167" fontId="20" fillId="0" borderId="43" xfId="0" applyNumberFormat="1" applyFont="1" applyFill="1" applyBorder="1" applyAlignment="1" applyProtection="1">
      <alignment horizontal="center"/>
      <protection locked="0"/>
    </xf>
    <xf numFmtId="167" fontId="19" fillId="0" borderId="16" xfId="0" applyNumberFormat="1" applyFont="1" applyFill="1" applyBorder="1" applyAlignment="1" applyProtection="1">
      <alignment horizontal="center"/>
    </xf>
    <xf numFmtId="167" fontId="19" fillId="0" borderId="14" xfId="0" applyNumberFormat="1" applyFont="1" applyFill="1" applyBorder="1" applyAlignment="1" applyProtection="1">
      <alignment horizontal="center"/>
    </xf>
    <xf numFmtId="167" fontId="20" fillId="0" borderId="5" xfId="0" applyNumberFormat="1" applyFont="1" applyFill="1" applyBorder="1" applyAlignment="1" applyProtection="1">
      <alignment horizontal="center"/>
      <protection locked="0"/>
    </xf>
    <xf numFmtId="167" fontId="20" fillId="0" borderId="5" xfId="0" applyNumberFormat="1" applyFont="1" applyFill="1" applyBorder="1" applyAlignment="1" applyProtection="1">
      <alignment horizontal="center"/>
    </xf>
    <xf numFmtId="165" fontId="19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20" fillId="0" borderId="15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7" fontId="20" fillId="0" borderId="38" xfId="0" applyNumberFormat="1" applyFont="1" applyFill="1" applyBorder="1" applyAlignment="1" applyProtection="1">
      <alignment horizontal="center"/>
      <protection locked="0"/>
    </xf>
    <xf numFmtId="167" fontId="20" fillId="0" borderId="8" xfId="0" applyNumberFormat="1" applyFont="1" applyFill="1" applyBorder="1" applyAlignment="1" applyProtection="1">
      <alignment horizontal="center"/>
      <protection locked="0"/>
    </xf>
    <xf numFmtId="167" fontId="19" fillId="0" borderId="18" xfId="0" applyNumberFormat="1" applyFont="1" applyFill="1" applyBorder="1" applyAlignment="1" applyProtection="1">
      <alignment horizontal="center"/>
      <protection locked="0"/>
    </xf>
    <xf numFmtId="167" fontId="19" fillId="0" borderId="8" xfId="0" applyNumberFormat="1" applyFont="1" applyFill="1" applyBorder="1" applyAlignment="1">
      <alignment horizontal="center"/>
    </xf>
    <xf numFmtId="167" fontId="19" fillId="0" borderId="5" xfId="0" applyNumberFormat="1" applyFont="1" applyFill="1" applyBorder="1" applyAlignment="1" applyProtection="1">
      <alignment horizontal="center"/>
    </xf>
    <xf numFmtId="167" fontId="19" fillId="0" borderId="8" xfId="0" applyNumberFormat="1" applyFont="1" applyFill="1" applyBorder="1" applyAlignment="1" applyProtection="1">
      <alignment horizontal="center"/>
    </xf>
    <xf numFmtId="167" fontId="20" fillId="2" borderId="38" xfId="0" applyNumberFormat="1" applyFont="1" applyFill="1" applyBorder="1" applyAlignment="1">
      <alignment horizontal="center"/>
    </xf>
    <xf numFmtId="165" fontId="20" fillId="2" borderId="39" xfId="0" applyNumberFormat="1" applyFont="1" applyFill="1" applyBorder="1" applyAlignment="1">
      <alignment horizontal="center"/>
    </xf>
    <xf numFmtId="165" fontId="19" fillId="0" borderId="47" xfId="0" applyNumberFormat="1" applyFont="1" applyFill="1" applyBorder="1" applyAlignment="1">
      <alignment horizontal="center"/>
    </xf>
    <xf numFmtId="165" fontId="19" fillId="0" borderId="40" xfId="0" applyNumberFormat="1" applyFont="1" applyFill="1" applyBorder="1" applyAlignment="1">
      <alignment horizontal="center"/>
    </xf>
    <xf numFmtId="165" fontId="19" fillId="0" borderId="48" xfId="0" applyNumberFormat="1" applyFont="1" applyFill="1" applyBorder="1" applyAlignment="1">
      <alignment horizontal="center"/>
    </xf>
    <xf numFmtId="165" fontId="20" fillId="0" borderId="34" xfId="0" applyNumberFormat="1" applyFont="1" applyFill="1" applyBorder="1" applyAlignment="1">
      <alignment horizontal="center"/>
    </xf>
    <xf numFmtId="167" fontId="20" fillId="0" borderId="37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 applyProtection="1">
      <alignment horizontal="center"/>
      <protection locked="0"/>
    </xf>
    <xf numFmtId="49" fontId="12" fillId="2" borderId="16" xfId="0" applyNumberFormat="1" applyFont="1" applyFill="1" applyBorder="1" applyAlignment="1">
      <alignment horizontal="center" wrapText="1"/>
    </xf>
    <xf numFmtId="167" fontId="19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19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19" fillId="0" borderId="6" xfId="0" applyNumberFormat="1" applyFont="1" applyFill="1" applyBorder="1" applyAlignment="1" applyProtection="1">
      <alignment horizontal="center"/>
    </xf>
    <xf numFmtId="167" fontId="20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7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9" xfId="0" applyFont="1" applyFill="1" applyBorder="1"/>
    <xf numFmtId="167" fontId="19" fillId="0" borderId="5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2" fillId="0" borderId="32" xfId="0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0" fillId="0" borderId="46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/>
    </xf>
    <xf numFmtId="165" fontId="20" fillId="2" borderId="38" xfId="0" applyNumberFormat="1" applyFont="1" applyFill="1" applyBorder="1" applyAlignment="1">
      <alignment horizontal="center"/>
    </xf>
    <xf numFmtId="165" fontId="20" fillId="2" borderId="5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 applyProtection="1">
      <alignment horizontal="center" wrapText="1"/>
    </xf>
    <xf numFmtId="167" fontId="20" fillId="0" borderId="13" xfId="0" applyNumberFormat="1" applyFont="1" applyFill="1" applyBorder="1" applyAlignment="1">
      <alignment horizontal="center"/>
    </xf>
    <xf numFmtId="167" fontId="20" fillId="0" borderId="12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/>
      <protection locked="0"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19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20" fillId="0" borderId="0" xfId="0" applyFont="1" applyFill="1" applyBorder="1" applyAlignment="1"/>
    <xf numFmtId="0" fontId="11" fillId="0" borderId="29" xfId="0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/>
    </xf>
    <xf numFmtId="165" fontId="20" fillId="0" borderId="39" xfId="0" applyNumberFormat="1" applyFont="1" applyFill="1" applyBorder="1" applyAlignment="1">
      <alignment horizontal="center"/>
    </xf>
    <xf numFmtId="165" fontId="20" fillId="0" borderId="25" xfId="0" applyNumberFormat="1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center"/>
    </xf>
    <xf numFmtId="165" fontId="20" fillId="0" borderId="26" xfId="0" applyNumberFormat="1" applyFont="1" applyFill="1" applyBorder="1" applyAlignment="1">
      <alignment horizontal="center"/>
    </xf>
    <xf numFmtId="165" fontId="20" fillId="0" borderId="40" xfId="0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165" fontId="19" fillId="0" borderId="29" xfId="0" applyNumberFormat="1" applyFont="1" applyFill="1" applyBorder="1" applyAlignment="1">
      <alignment horizontal="center"/>
    </xf>
    <xf numFmtId="165" fontId="19" fillId="0" borderId="34" xfId="0" applyNumberFormat="1" applyFont="1" applyFill="1" applyBorder="1" applyAlignment="1">
      <alignment horizontal="center"/>
    </xf>
    <xf numFmtId="165" fontId="20" fillId="0" borderId="28" xfId="0" applyNumberFormat="1" applyFont="1" applyFill="1" applyBorder="1" applyAlignment="1">
      <alignment horizontal="center"/>
    </xf>
    <xf numFmtId="165" fontId="19" fillId="0" borderId="27" xfId="0" applyNumberFormat="1" applyFont="1" applyFill="1" applyBorder="1" applyAlignment="1">
      <alignment horizontal="center"/>
    </xf>
    <xf numFmtId="167" fontId="19" fillId="0" borderId="54" xfId="0" applyNumberFormat="1" applyFont="1" applyFill="1" applyBorder="1" applyAlignment="1">
      <alignment horizontal="center"/>
    </xf>
    <xf numFmtId="165" fontId="20" fillId="0" borderId="48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0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19" fillId="0" borderId="43" xfId="0" applyNumberFormat="1" applyFont="1" applyFill="1" applyBorder="1" applyAlignment="1" applyProtection="1">
      <alignment horizontal="center"/>
      <protection locked="0"/>
    </xf>
    <xf numFmtId="167" fontId="19" fillId="0" borderId="8" xfId="0" applyNumberFormat="1" applyFont="1" applyFill="1" applyBorder="1" applyAlignment="1" applyProtection="1">
      <alignment horizontal="center"/>
      <protection locked="0"/>
    </xf>
    <xf numFmtId="165" fontId="19" fillId="2" borderId="8" xfId="0" applyNumberFormat="1" applyFont="1" applyFill="1" applyBorder="1" applyAlignment="1">
      <alignment horizontal="center"/>
    </xf>
    <xf numFmtId="167" fontId="19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167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167" fontId="19" fillId="0" borderId="11" xfId="0" applyNumberFormat="1" applyFont="1" applyFill="1" applyBorder="1" applyAlignment="1" applyProtection="1">
      <alignment horizontal="center"/>
    </xf>
    <xf numFmtId="167" fontId="20" fillId="0" borderId="35" xfId="0" applyNumberFormat="1" applyFont="1" applyFill="1" applyBorder="1" applyAlignment="1">
      <alignment horizontal="center"/>
    </xf>
    <xf numFmtId="167" fontId="19" fillId="0" borderId="12" xfId="0" applyNumberFormat="1" applyFont="1" applyFill="1" applyBorder="1" applyAlignment="1">
      <alignment horizontal="center"/>
    </xf>
    <xf numFmtId="167" fontId="19" fillId="0" borderId="45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167" fontId="20" fillId="0" borderId="43" xfId="0" applyNumberFormat="1" applyFont="1" applyFill="1" applyBorder="1" applyAlignment="1">
      <alignment horizontal="center"/>
    </xf>
    <xf numFmtId="167" fontId="19" fillId="0" borderId="43" xfId="0" applyNumberFormat="1" applyFont="1" applyFill="1" applyBorder="1" applyAlignment="1">
      <alignment horizontal="center"/>
    </xf>
    <xf numFmtId="167" fontId="19" fillId="0" borderId="44" xfId="0" applyNumberFormat="1" applyFont="1" applyFill="1" applyBorder="1" applyAlignment="1">
      <alignment horizontal="center"/>
    </xf>
    <xf numFmtId="167" fontId="19" fillId="0" borderId="22" xfId="0" applyNumberFormat="1" applyFont="1" applyFill="1" applyBorder="1" applyAlignment="1">
      <alignment horizontal="center"/>
    </xf>
    <xf numFmtId="167" fontId="20" fillId="0" borderId="16" xfId="0" applyNumberFormat="1" applyFont="1" applyFill="1" applyBorder="1" applyAlignment="1" applyProtection="1">
      <alignment horizontal="center"/>
      <protection locked="0"/>
    </xf>
    <xf numFmtId="165" fontId="19" fillId="2" borderId="29" xfId="0" applyNumberFormat="1" applyFont="1" applyFill="1" applyBorder="1" applyAlignment="1">
      <alignment horizontal="center"/>
    </xf>
    <xf numFmtId="165" fontId="20" fillId="0" borderId="33" xfId="0" applyNumberFormat="1" applyFont="1" applyFill="1" applyBorder="1" applyAlignment="1">
      <alignment horizontal="center"/>
    </xf>
    <xf numFmtId="167" fontId="19" fillId="0" borderId="37" xfId="0" applyNumberFormat="1" applyFont="1" applyFill="1" applyBorder="1" applyAlignment="1">
      <alignment horizontal="center"/>
    </xf>
    <xf numFmtId="167" fontId="19" fillId="0" borderId="38" xfId="0" applyNumberFormat="1" applyFont="1" applyFill="1" applyBorder="1" applyAlignment="1">
      <alignment horizontal="center"/>
    </xf>
    <xf numFmtId="165" fontId="19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0" fillId="0" borderId="45" xfId="0" applyNumberFormat="1" applyFont="1" applyFill="1" applyBorder="1" applyAlignment="1" applyProtection="1">
      <alignment horizontal="center"/>
      <protection locked="0"/>
    </xf>
    <xf numFmtId="165" fontId="20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20" fillId="0" borderId="13" xfId="0" applyNumberFormat="1" applyFont="1" applyFill="1" applyBorder="1" applyAlignment="1" applyProtection="1">
      <alignment horizontal="center"/>
      <protection locked="0"/>
    </xf>
    <xf numFmtId="0" fontId="26" fillId="0" borderId="4" xfId="0" applyNumberFormat="1" applyFont="1" applyFill="1" applyBorder="1" applyAlignment="1" applyProtection="1">
      <alignment horizontal="left" wrapText="1"/>
      <protection locked="0"/>
    </xf>
    <xf numFmtId="167" fontId="20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0" fillId="0" borderId="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61" xfId="0" applyFont="1" applyBorder="1"/>
    <xf numFmtId="167" fontId="19" fillId="0" borderId="21" xfId="0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167" fontId="20" fillId="0" borderId="2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16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wrapText="1"/>
    </xf>
    <xf numFmtId="0" fontId="20" fillId="0" borderId="52" xfId="0" applyFont="1" applyFill="1" applyBorder="1" applyAlignment="1"/>
    <xf numFmtId="0" fontId="20" fillId="0" borderId="53" xfId="0" applyFont="1" applyFill="1" applyBorder="1" applyAlignment="1"/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19" fillId="3" borderId="7" xfId="0" applyNumberFormat="1" applyFont="1" applyFill="1" applyBorder="1" applyAlignment="1">
      <alignment horizontal="center"/>
    </xf>
    <xf numFmtId="167" fontId="20" fillId="0" borderId="5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wrapText="1"/>
    </xf>
    <xf numFmtId="164" fontId="20" fillId="0" borderId="4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/>
    <xf numFmtId="0" fontId="31" fillId="4" borderId="0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 wrapText="1"/>
    </xf>
    <xf numFmtId="0" fontId="30" fillId="5" borderId="0" xfId="0" applyFont="1" applyFill="1" applyBorder="1" applyAlignment="1">
      <alignment wrapText="1"/>
    </xf>
    <xf numFmtId="167" fontId="19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0" fillId="3" borderId="4" xfId="0" applyNumberFormat="1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 wrapText="1"/>
      <protection locked="0"/>
    </xf>
    <xf numFmtId="167" fontId="21" fillId="2" borderId="5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167" fontId="21" fillId="0" borderId="11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0" fontId="33" fillId="0" borderId="0" xfId="0" applyFont="1" applyBorder="1"/>
    <xf numFmtId="0" fontId="28" fillId="0" borderId="24" xfId="0" applyFont="1" applyFill="1" applyBorder="1" applyAlignment="1" applyProtection="1">
      <alignment horizontal="left" wrapText="1"/>
      <protection locked="0"/>
    </xf>
    <xf numFmtId="167" fontId="21" fillId="0" borderId="10" xfId="0" applyNumberFormat="1" applyFont="1" applyFill="1" applyBorder="1" applyAlignment="1">
      <alignment horizontal="center"/>
    </xf>
    <xf numFmtId="0" fontId="33" fillId="0" borderId="0" xfId="0" applyFont="1"/>
    <xf numFmtId="0" fontId="28" fillId="0" borderId="11" xfId="0" applyFont="1" applyFill="1" applyBorder="1" applyAlignment="1"/>
    <xf numFmtId="165" fontId="32" fillId="2" borderId="25" xfId="0" applyNumberFormat="1" applyFont="1" applyFill="1" applyBorder="1" applyAlignment="1">
      <alignment horizontal="center"/>
    </xf>
    <xf numFmtId="0" fontId="28" fillId="0" borderId="25" xfId="0" applyFont="1" applyFill="1" applyBorder="1" applyAlignment="1" applyProtection="1">
      <alignment horizontal="left" wrapText="1"/>
      <protection locked="0"/>
    </xf>
    <xf numFmtId="165" fontId="21" fillId="2" borderId="27" xfId="0" applyNumberFormat="1" applyFont="1" applyFill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167" fontId="21" fillId="0" borderId="8" xfId="0" applyNumberFormat="1" applyFont="1" applyFill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/>
    </xf>
    <xf numFmtId="165" fontId="21" fillId="2" borderId="34" xfId="0" applyNumberFormat="1" applyFont="1" applyFill="1" applyBorder="1" applyAlignment="1">
      <alignment horizontal="center"/>
    </xf>
    <xf numFmtId="165" fontId="21" fillId="0" borderId="25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center" wrapText="1"/>
    </xf>
    <xf numFmtId="49" fontId="28" fillId="0" borderId="25" xfId="0" applyNumberFormat="1" applyFont="1" applyFill="1" applyBorder="1" applyAlignment="1">
      <alignment horizontal="left" wrapText="1"/>
    </xf>
    <xf numFmtId="167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/>
    <xf numFmtId="0" fontId="36" fillId="0" borderId="0" xfId="0" applyFont="1"/>
    <xf numFmtId="49" fontId="28" fillId="0" borderId="4" xfId="0" applyNumberFormat="1" applyFont="1" applyFill="1" applyBorder="1" applyAlignment="1" applyProtection="1">
      <alignment horizontal="center" wrapText="1"/>
      <protection locked="0"/>
    </xf>
    <xf numFmtId="1" fontId="28" fillId="0" borderId="4" xfId="0" applyNumberFormat="1" applyFont="1" applyFill="1" applyBorder="1" applyAlignment="1" applyProtection="1">
      <alignment horizontal="center" wrapText="1"/>
      <protection locked="0"/>
    </xf>
    <xf numFmtId="0" fontId="28" fillId="0" borderId="29" xfId="0" applyFont="1" applyFill="1" applyBorder="1" applyAlignment="1" applyProtection="1">
      <alignment horizontal="left" wrapText="1"/>
      <protection locked="0"/>
    </xf>
    <xf numFmtId="167" fontId="21" fillId="0" borderId="11" xfId="0" applyNumberFormat="1" applyFont="1" applyFill="1" applyBorder="1" applyAlignment="1" applyProtection="1">
      <alignment horizontal="center" wrapText="1"/>
    </xf>
    <xf numFmtId="165" fontId="21" fillId="0" borderId="4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33" fillId="0" borderId="0" xfId="0" applyFont="1" applyFill="1"/>
    <xf numFmtId="167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0" fontId="36" fillId="0" borderId="0" xfId="0" applyFont="1" applyFill="1"/>
    <xf numFmtId="166" fontId="28" fillId="0" borderId="4" xfId="0" applyNumberFormat="1" applyFont="1" applyBorder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65" fontId="21" fillId="0" borderId="5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3" borderId="4" xfId="0" applyNumberFormat="1" applyFont="1" applyFill="1" applyBorder="1" applyAlignment="1" applyProtection="1">
      <alignment horizontal="center"/>
      <protection locked="0"/>
    </xf>
    <xf numFmtId="165" fontId="21" fillId="2" borderId="4" xfId="0" applyNumberFormat="1" applyFont="1" applyFill="1" applyBorder="1" applyAlignment="1">
      <alignment horizontal="center"/>
    </xf>
    <xf numFmtId="165" fontId="21" fillId="2" borderId="29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1" fillId="0" borderId="38" xfId="0" applyNumberFormat="1" applyFont="1" applyFill="1" applyBorder="1" applyAlignment="1" applyProtection="1">
      <alignment horizontal="center"/>
    </xf>
    <xf numFmtId="165" fontId="21" fillId="2" borderId="38" xfId="0" applyNumberFormat="1" applyFont="1" applyFill="1" applyBorder="1" applyAlignment="1">
      <alignment horizontal="center"/>
    </xf>
    <xf numFmtId="167" fontId="21" fillId="2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5" fontId="21" fillId="0" borderId="39" xfId="0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28" fillId="0" borderId="39" xfId="0" applyFont="1" applyFill="1" applyBorder="1" applyAlignment="1" applyProtection="1">
      <alignment horizontal="left" wrapText="1"/>
      <protection locked="0"/>
    </xf>
    <xf numFmtId="0" fontId="28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33" xfId="0" applyFont="1" applyFill="1" applyBorder="1" applyAlignment="1" applyProtection="1">
      <alignment horizontal="left" wrapText="1"/>
      <protection locked="0"/>
    </xf>
    <xf numFmtId="167" fontId="20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19" fillId="3" borderId="14" xfId="0" applyNumberFormat="1" applyFont="1" applyFill="1" applyBorder="1" applyAlignment="1">
      <alignment horizontal="center"/>
    </xf>
    <xf numFmtId="167" fontId="19" fillId="3" borderId="18" xfId="0" applyNumberFormat="1" applyFont="1" applyFill="1" applyBorder="1" applyAlignment="1">
      <alignment horizontal="center"/>
    </xf>
    <xf numFmtId="167" fontId="20" fillId="3" borderId="3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0" fillId="3" borderId="5" xfId="0" applyNumberFormat="1" applyFont="1" applyFill="1" applyBorder="1" applyAlignment="1">
      <alignment horizontal="center"/>
    </xf>
    <xf numFmtId="0" fontId="20" fillId="3" borderId="0" xfId="0" applyFont="1" applyFill="1" applyBorder="1" applyAlignment="1"/>
    <xf numFmtId="167" fontId="20" fillId="3" borderId="6" xfId="0" applyNumberFormat="1" applyFont="1" applyFill="1" applyBorder="1" applyAlignment="1">
      <alignment horizontal="center"/>
    </xf>
    <xf numFmtId="167" fontId="20" fillId="3" borderId="8" xfId="0" applyNumberFormat="1" applyFont="1" applyFill="1" applyBorder="1" applyAlignment="1">
      <alignment horizontal="center"/>
    </xf>
    <xf numFmtId="167" fontId="20" fillId="3" borderId="16" xfId="0" applyNumberFormat="1" applyFont="1" applyFill="1" applyBorder="1" applyAlignment="1">
      <alignment horizontal="center"/>
    </xf>
    <xf numFmtId="167" fontId="19" fillId="3" borderId="16" xfId="0" applyNumberFormat="1" applyFont="1" applyFill="1" applyBorder="1" applyAlignment="1">
      <alignment horizontal="center"/>
    </xf>
    <xf numFmtId="167" fontId="20" fillId="3" borderId="22" xfId="0" applyNumberFormat="1" applyFont="1" applyFill="1" applyBorder="1" applyAlignment="1">
      <alignment horizontal="center"/>
    </xf>
    <xf numFmtId="167" fontId="19" fillId="3" borderId="8" xfId="0" applyNumberFormat="1" applyFont="1" applyFill="1" applyBorder="1" applyAlignment="1">
      <alignment horizontal="center"/>
    </xf>
    <xf numFmtId="167" fontId="19" fillId="3" borderId="4" xfId="0" applyNumberFormat="1" applyFont="1" applyFill="1" applyBorder="1" applyAlignment="1">
      <alignment horizontal="center"/>
    </xf>
    <xf numFmtId="167" fontId="19" fillId="3" borderId="5" xfId="0" applyNumberFormat="1" applyFont="1" applyFill="1" applyBorder="1" applyAlignment="1">
      <alignment horizontal="center"/>
    </xf>
    <xf numFmtId="167" fontId="20" fillId="3" borderId="14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19" fillId="3" borderId="7" xfId="0" applyNumberFormat="1" applyFont="1" applyFill="1" applyBorder="1" applyAlignment="1" applyProtection="1">
      <alignment horizontal="center"/>
      <protection locked="0"/>
    </xf>
    <xf numFmtId="167" fontId="19" fillId="3" borderId="20" xfId="0" applyNumberFormat="1" applyFont="1" applyFill="1" applyBorder="1" applyAlignment="1" applyProtection="1">
      <alignment horizontal="center"/>
      <protection locked="0"/>
    </xf>
    <xf numFmtId="167" fontId="19" fillId="3" borderId="20" xfId="0" applyNumberFormat="1" applyFont="1" applyFill="1" applyBorder="1" applyAlignment="1">
      <alignment horizontal="center"/>
    </xf>
    <xf numFmtId="167" fontId="19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4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0" xfId="0" applyFont="1" applyFill="1"/>
    <xf numFmtId="167" fontId="19" fillId="3" borderId="32" xfId="0" applyNumberFormat="1" applyFont="1" applyFill="1" applyBorder="1" applyAlignment="1">
      <alignment horizontal="center"/>
    </xf>
    <xf numFmtId="167" fontId="19" fillId="3" borderId="38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19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167" fontId="21" fillId="0" borderId="62" xfId="0" applyNumberFormat="1" applyFont="1" applyFill="1" applyBorder="1" applyAlignment="1" applyProtection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49" fontId="11" fillId="0" borderId="63" xfId="0" applyNumberFormat="1" applyFont="1" applyFill="1" applyBorder="1" applyAlignment="1">
      <alignment wrapText="1"/>
    </xf>
    <xf numFmtId="167" fontId="20" fillId="0" borderId="43" xfId="0" applyNumberFormat="1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left" wrapText="1"/>
      <protection locked="0"/>
    </xf>
    <xf numFmtId="167" fontId="20" fillId="0" borderId="62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19" fillId="0" borderId="2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 applyProtection="1">
      <alignment horizontal="center"/>
      <protection locked="0"/>
    </xf>
    <xf numFmtId="167" fontId="19" fillId="0" borderId="50" xfId="0" applyNumberFormat="1" applyFont="1" applyFill="1" applyBorder="1" applyAlignment="1" applyProtection="1">
      <alignment horizontal="center"/>
    </xf>
    <xf numFmtId="167" fontId="19" fillId="0" borderId="2" xfId="0" applyNumberFormat="1" applyFont="1" applyFill="1" applyBorder="1" applyAlignment="1" applyProtection="1">
      <alignment horizontal="center"/>
      <protection locked="0"/>
    </xf>
    <xf numFmtId="167" fontId="20" fillId="0" borderId="56" xfId="0" applyNumberFormat="1" applyFont="1" applyFill="1" applyBorder="1" applyAlignment="1" applyProtection="1">
      <alignment horizontal="center"/>
      <protection locked="0"/>
    </xf>
    <xf numFmtId="167" fontId="20" fillId="0" borderId="64" xfId="0" applyNumberFormat="1" applyFont="1" applyFill="1" applyBorder="1" applyAlignment="1" applyProtection="1">
      <alignment horizontal="center"/>
      <protection locked="0"/>
    </xf>
    <xf numFmtId="167" fontId="21" fillId="0" borderId="62" xfId="0" applyNumberFormat="1" applyFont="1" applyFill="1" applyBorder="1" applyAlignment="1" applyProtection="1">
      <alignment horizontal="center"/>
      <protection locked="0"/>
    </xf>
    <xf numFmtId="167" fontId="21" fillId="0" borderId="62" xfId="0" applyNumberFormat="1" applyFont="1" applyFill="1" applyBorder="1" applyAlignment="1">
      <alignment horizontal="center"/>
    </xf>
    <xf numFmtId="167" fontId="20" fillId="0" borderId="65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0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19" fillId="0" borderId="3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5" fontId="21" fillId="2" borderId="14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 applyProtection="1">
      <alignment horizontal="center"/>
      <protection locked="0"/>
    </xf>
    <xf numFmtId="165" fontId="20" fillId="0" borderId="27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19" fillId="2" borderId="38" xfId="0" applyNumberFormat="1" applyFont="1" applyFill="1" applyBorder="1" applyAlignment="1">
      <alignment horizontal="center"/>
    </xf>
    <xf numFmtId="165" fontId="19" fillId="0" borderId="3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25" xfId="0" applyFont="1" applyFill="1" applyBorder="1" applyAlignment="1">
      <alignment wrapText="1"/>
    </xf>
    <xf numFmtId="0" fontId="28" fillId="0" borderId="13" xfId="0" applyFont="1" applyFill="1" applyBorder="1" applyAlignment="1"/>
    <xf numFmtId="167" fontId="21" fillId="0" borderId="13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167" fontId="19" fillId="0" borderId="2" xfId="0" applyNumberFormat="1" applyFont="1" applyFill="1" applyBorder="1" applyAlignment="1" applyProtection="1">
      <alignment horizontal="center"/>
    </xf>
    <xf numFmtId="49" fontId="11" fillId="0" borderId="5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67" fontId="20" fillId="0" borderId="54" xfId="0" applyNumberFormat="1" applyFont="1" applyFill="1" applyBorder="1" applyAlignment="1" applyProtection="1">
      <alignment horizontal="center" wrapText="1"/>
    </xf>
    <xf numFmtId="167" fontId="20" fillId="0" borderId="38" xfId="0" applyNumberFormat="1" applyFont="1" applyFill="1" applyBorder="1" applyAlignment="1" applyProtection="1">
      <alignment horizontal="center" wrapText="1"/>
    </xf>
    <xf numFmtId="167" fontId="21" fillId="0" borderId="4" xfId="0" applyNumberFormat="1" applyFont="1" applyFill="1" applyBorder="1" applyAlignment="1" applyProtection="1">
      <alignment horizontal="center" wrapText="1"/>
    </xf>
    <xf numFmtId="167" fontId="20" fillId="0" borderId="4" xfId="0" applyNumberFormat="1" applyFont="1" applyFill="1" applyBorder="1" applyAlignment="1" applyProtection="1">
      <alignment horizontal="center" wrapText="1"/>
    </xf>
    <xf numFmtId="167" fontId="20" fillId="0" borderId="22" xfId="0" applyNumberFormat="1" applyFont="1" applyFill="1" applyBorder="1" applyAlignment="1" applyProtection="1">
      <alignment horizontal="center" wrapText="1"/>
    </xf>
    <xf numFmtId="167" fontId="20" fillId="0" borderId="14" xfId="0" applyNumberFormat="1" applyFont="1" applyFill="1" applyBorder="1" applyAlignment="1" applyProtection="1">
      <alignment horizontal="center" wrapText="1"/>
    </xf>
    <xf numFmtId="167" fontId="21" fillId="0" borderId="22" xfId="0" applyNumberFormat="1" applyFont="1" applyFill="1" applyBorder="1" applyAlignment="1" applyProtection="1">
      <alignment horizontal="center" wrapText="1"/>
    </xf>
    <xf numFmtId="165" fontId="19" fillId="0" borderId="26" xfId="0" applyNumberFormat="1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28" fillId="0" borderId="29" xfId="0" applyFont="1" applyFill="1" applyBorder="1" applyAlignment="1">
      <alignment horizontal="left" wrapText="1"/>
    </xf>
    <xf numFmtId="167" fontId="19" fillId="3" borderId="2" xfId="0" applyNumberFormat="1" applyFont="1" applyFill="1" applyBorder="1" applyAlignment="1">
      <alignment horizontal="center"/>
    </xf>
    <xf numFmtId="167" fontId="19" fillId="3" borderId="23" xfId="0" applyNumberFormat="1" applyFont="1" applyFill="1" applyBorder="1" applyAlignment="1">
      <alignment horizontal="center"/>
    </xf>
    <xf numFmtId="167" fontId="20" fillId="3" borderId="18" xfId="0" applyNumberFormat="1" applyFont="1" applyFill="1" applyBorder="1" applyAlignment="1">
      <alignment horizontal="center"/>
    </xf>
    <xf numFmtId="167" fontId="20" fillId="3" borderId="38" xfId="0" applyNumberFormat="1" applyFont="1" applyFill="1" applyBorder="1" applyAlignment="1" applyProtection="1">
      <alignment horizontal="center"/>
      <protection locked="0"/>
    </xf>
    <xf numFmtId="164" fontId="20" fillId="3" borderId="4" xfId="0" applyNumberFormat="1" applyFont="1" applyFill="1" applyBorder="1" applyAlignment="1" applyProtection="1">
      <alignment horizontal="center"/>
      <protection locked="0"/>
    </xf>
    <xf numFmtId="164" fontId="20" fillId="3" borderId="4" xfId="0" applyNumberFormat="1" applyFont="1" applyFill="1" applyBorder="1" applyAlignment="1">
      <alignment horizontal="center"/>
    </xf>
    <xf numFmtId="167" fontId="20" fillId="3" borderId="5" xfId="0" applyNumberFormat="1" applyFont="1" applyFill="1" applyBorder="1" applyAlignment="1" applyProtection="1">
      <alignment horizontal="center"/>
    </xf>
    <xf numFmtId="167" fontId="21" fillId="3" borderId="4" xfId="0" applyNumberFormat="1" applyFont="1" applyFill="1" applyBorder="1" applyAlignment="1" applyProtection="1">
      <alignment horizontal="center"/>
    </xf>
    <xf numFmtId="167" fontId="20" fillId="3" borderId="4" xfId="0" applyNumberFormat="1" applyFont="1" applyFill="1" applyBorder="1" applyAlignment="1" applyProtection="1">
      <alignment horizontal="center"/>
    </xf>
    <xf numFmtId="167" fontId="20" fillId="3" borderId="14" xfId="0" applyNumberFormat="1" applyFont="1" applyFill="1" applyBorder="1" applyAlignment="1" applyProtection="1">
      <alignment horizontal="center"/>
      <protection locked="0"/>
    </xf>
    <xf numFmtId="167" fontId="20" fillId="3" borderId="5" xfId="0" applyNumberFormat="1" applyFont="1" applyFill="1" applyBorder="1" applyAlignment="1" applyProtection="1">
      <alignment horizontal="center"/>
      <protection locked="0"/>
    </xf>
    <xf numFmtId="167" fontId="20" fillId="3" borderId="8" xfId="0" applyNumberFormat="1" applyFont="1" applyFill="1" applyBorder="1" applyAlignment="1" applyProtection="1">
      <alignment horizontal="center"/>
      <protection locked="0"/>
    </xf>
    <xf numFmtId="167" fontId="19" fillId="3" borderId="16" xfId="0" applyNumberFormat="1" applyFont="1" applyFill="1" applyBorder="1" applyAlignment="1" applyProtection="1">
      <alignment horizontal="center"/>
      <protection locked="0"/>
    </xf>
    <xf numFmtId="167" fontId="19" fillId="3" borderId="5" xfId="0" applyNumberFormat="1" applyFont="1" applyFill="1" applyBorder="1" applyAlignment="1" applyProtection="1">
      <alignment horizontal="center"/>
      <protection locked="0"/>
    </xf>
    <xf numFmtId="167" fontId="19" fillId="3" borderId="4" xfId="0" applyNumberFormat="1" applyFont="1" applyFill="1" applyBorder="1" applyAlignment="1" applyProtection="1">
      <alignment horizontal="center"/>
      <protection locked="0"/>
    </xf>
    <xf numFmtId="167" fontId="19" fillId="3" borderId="6" xfId="0" applyNumberFormat="1" applyFont="1" applyFill="1" applyBorder="1" applyAlignment="1" applyProtection="1">
      <alignment horizontal="center"/>
      <protection locked="0"/>
    </xf>
    <xf numFmtId="167" fontId="19" fillId="3" borderId="18" xfId="0" applyNumberFormat="1" applyFont="1" applyFill="1" applyBorder="1" applyAlignment="1" applyProtection="1">
      <alignment horizontal="center"/>
      <protection locked="0"/>
    </xf>
    <xf numFmtId="167" fontId="19" fillId="3" borderId="5" xfId="0" applyNumberFormat="1" applyFont="1" applyFill="1" applyBorder="1" applyAlignment="1" applyProtection="1">
      <alignment horizontal="center"/>
    </xf>
    <xf numFmtId="167" fontId="19" fillId="3" borderId="4" xfId="0" applyNumberFormat="1" applyFont="1" applyFill="1" applyBorder="1" applyAlignment="1" applyProtection="1">
      <alignment horizontal="center"/>
    </xf>
    <xf numFmtId="167" fontId="19" fillId="3" borderId="16" xfId="0" applyNumberFormat="1" applyFont="1" applyFill="1" applyBorder="1" applyAlignment="1" applyProtection="1">
      <alignment horizontal="center"/>
    </xf>
    <xf numFmtId="167" fontId="19" fillId="3" borderId="6" xfId="0" applyNumberFormat="1" applyFont="1" applyFill="1" applyBorder="1" applyAlignment="1" applyProtection="1">
      <alignment horizontal="center"/>
    </xf>
    <xf numFmtId="167" fontId="19" fillId="3" borderId="14" xfId="0" applyNumberFormat="1" applyFont="1" applyFill="1" applyBorder="1" applyAlignment="1" applyProtection="1">
      <alignment horizontal="center"/>
    </xf>
    <xf numFmtId="167" fontId="19" fillId="3" borderId="8" xfId="0" applyNumberFormat="1" applyFont="1" applyFill="1" applyBorder="1" applyAlignment="1" applyProtection="1">
      <alignment horizontal="center"/>
    </xf>
    <xf numFmtId="167" fontId="20" fillId="3" borderId="7" xfId="0" applyNumberFormat="1" applyFont="1" applyFill="1" applyBorder="1" applyAlignment="1" applyProtection="1">
      <alignment horizontal="center"/>
    </xf>
    <xf numFmtId="167" fontId="21" fillId="3" borderId="38" xfId="0" applyNumberFormat="1" applyFont="1" applyFill="1" applyBorder="1" applyAlignment="1" applyProtection="1">
      <alignment horizontal="center"/>
    </xf>
    <xf numFmtId="167" fontId="20" fillId="3" borderId="7" xfId="0" applyNumberFormat="1" applyFont="1" applyFill="1" applyBorder="1" applyAlignment="1" applyProtection="1">
      <alignment horizontal="center"/>
      <protection locked="0"/>
    </xf>
    <xf numFmtId="167" fontId="20" fillId="3" borderId="16" xfId="0" applyNumberFormat="1" applyFont="1" applyFill="1" applyBorder="1" applyAlignment="1" applyProtection="1">
      <alignment horizontal="center"/>
      <protection locked="0"/>
    </xf>
    <xf numFmtId="167" fontId="19" fillId="3" borderId="8" xfId="0" applyNumberFormat="1" applyFont="1" applyFill="1" applyBorder="1" applyAlignment="1" applyProtection="1">
      <alignment horizontal="center"/>
      <protection locked="0"/>
    </xf>
    <xf numFmtId="167" fontId="19" fillId="3" borderId="14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Alignment="1">
      <alignment horizontal="center"/>
    </xf>
    <xf numFmtId="167" fontId="19" fillId="3" borderId="2" xfId="0" applyNumberFormat="1" applyFont="1" applyFill="1" applyBorder="1" applyAlignment="1" applyProtection="1">
      <alignment horizontal="center"/>
    </xf>
    <xf numFmtId="167" fontId="20" fillId="3" borderId="38" xfId="0" applyNumberFormat="1" applyFont="1" applyFill="1" applyBorder="1" applyAlignment="1" applyProtection="1">
      <alignment horizontal="center"/>
    </xf>
    <xf numFmtId="167" fontId="20" fillId="3" borderId="6" xfId="0" applyNumberFormat="1" applyFont="1" applyFill="1" applyBorder="1" applyAlignment="1" applyProtection="1">
      <alignment horizontal="center"/>
    </xf>
    <xf numFmtId="167" fontId="20" fillId="3" borderId="16" xfId="0" applyNumberFormat="1" applyFont="1" applyFill="1" applyBorder="1" applyAlignment="1" applyProtection="1">
      <alignment horizontal="center"/>
    </xf>
    <xf numFmtId="167" fontId="20" fillId="3" borderId="8" xfId="0" applyNumberFormat="1" applyFont="1" applyFill="1" applyBorder="1" applyAlignment="1" applyProtection="1">
      <alignment horizontal="center"/>
    </xf>
    <xf numFmtId="167" fontId="21" fillId="3" borderId="8" xfId="0" applyNumberFormat="1" applyFont="1" applyFill="1" applyBorder="1" applyAlignment="1" applyProtection="1">
      <alignment horizontal="center"/>
    </xf>
    <xf numFmtId="167" fontId="22" fillId="3" borderId="0" xfId="0" applyNumberFormat="1" applyFont="1" applyFill="1" applyAlignment="1">
      <alignment horizontal="center"/>
    </xf>
    <xf numFmtId="0" fontId="39" fillId="4" borderId="0" xfId="0" applyFont="1" applyFill="1" applyBorder="1" applyAlignment="1">
      <alignment horizontal="center"/>
    </xf>
    <xf numFmtId="49" fontId="11" fillId="0" borderId="25" xfId="0" applyNumberFormat="1" applyFont="1" applyFill="1" applyBorder="1" applyAlignment="1" applyProtection="1">
      <alignment wrapText="1"/>
      <protection locked="0"/>
    </xf>
    <xf numFmtId="167" fontId="40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/>
    </xf>
    <xf numFmtId="167" fontId="21" fillId="0" borderId="44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64" fontId="21" fillId="0" borderId="4" xfId="0" applyNumberFormat="1" applyFont="1" applyFill="1" applyBorder="1" applyAlignment="1">
      <alignment horizontal="center"/>
    </xf>
    <xf numFmtId="49" fontId="41" fillId="0" borderId="7" xfId="0" applyNumberFormat="1" applyFont="1" applyFill="1" applyBorder="1" applyAlignment="1">
      <alignment horizontal="center" wrapText="1"/>
    </xf>
    <xf numFmtId="167" fontId="33" fillId="0" borderId="3" xfId="0" applyNumberFormat="1" applyFont="1" applyBorder="1" applyAlignment="1">
      <alignment horizontal="center"/>
    </xf>
    <xf numFmtId="0" fontId="33" fillId="0" borderId="3" xfId="0" applyFont="1" applyBorder="1" applyAlignment="1">
      <alignment horizontal="right"/>
    </xf>
    <xf numFmtId="0" fontId="33" fillId="0" borderId="3" xfId="0" applyFont="1" applyBorder="1"/>
    <xf numFmtId="49" fontId="12" fillId="0" borderId="27" xfId="0" applyNumberFormat="1" applyFont="1" applyFill="1" applyBorder="1" applyAlignment="1">
      <alignment wrapText="1"/>
    </xf>
    <xf numFmtId="167" fontId="19" fillId="0" borderId="54" xfId="0" applyNumberFormat="1" applyFont="1" applyFill="1" applyBorder="1" applyAlignment="1" applyProtection="1">
      <alignment horizontal="center"/>
    </xf>
    <xf numFmtId="49" fontId="28" fillId="0" borderId="6" xfId="0" applyNumberFormat="1" applyFont="1" applyFill="1" applyBorder="1" applyAlignment="1" applyProtection="1">
      <alignment horizontal="center" wrapText="1"/>
      <protection locked="0"/>
    </xf>
    <xf numFmtId="1" fontId="28" fillId="0" borderId="6" xfId="0" applyNumberFormat="1" applyFont="1" applyFill="1" applyBorder="1" applyAlignment="1" applyProtection="1">
      <alignment horizontal="center" wrapText="1"/>
      <protection locked="0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28" fillId="0" borderId="9" xfId="0" applyFont="1" applyFill="1" applyBorder="1" applyAlignment="1"/>
    <xf numFmtId="0" fontId="41" fillId="0" borderId="32" xfId="0" applyFont="1" applyBorder="1" applyAlignment="1">
      <alignment horizontal="center"/>
    </xf>
    <xf numFmtId="0" fontId="28" fillId="0" borderId="21" xfId="0" applyFont="1" applyBorder="1" applyAlignment="1" applyProtection="1">
      <alignment horizontal="left" wrapText="1"/>
      <protection locked="0"/>
    </xf>
    <xf numFmtId="167" fontId="21" fillId="0" borderId="9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7" fontId="21" fillId="2" borderId="7" xfId="0" applyNumberFormat="1" applyFont="1" applyFill="1" applyBorder="1" applyAlignment="1">
      <alignment horizontal="center"/>
    </xf>
    <xf numFmtId="165" fontId="21" fillId="2" borderId="32" xfId="0" applyNumberFormat="1" applyFont="1" applyFill="1" applyBorder="1" applyAlignment="1">
      <alignment horizontal="center"/>
    </xf>
    <xf numFmtId="165" fontId="21" fillId="0" borderId="21" xfId="0" applyNumberFormat="1" applyFont="1" applyFill="1" applyBorder="1" applyAlignment="1">
      <alignment horizontal="center"/>
    </xf>
    <xf numFmtId="165" fontId="21" fillId="2" borderId="21" xfId="0" applyNumberFormat="1" applyFont="1" applyFill="1" applyBorder="1" applyAlignment="1">
      <alignment horizontal="center"/>
    </xf>
    <xf numFmtId="164" fontId="21" fillId="3" borderId="4" xfId="0" applyNumberFormat="1" applyFont="1" applyFill="1" applyBorder="1" applyAlignment="1">
      <alignment horizontal="center"/>
    </xf>
    <xf numFmtId="164" fontId="20" fillId="0" borderId="25" xfId="0" applyNumberFormat="1" applyFont="1" applyFill="1" applyBorder="1" applyAlignment="1">
      <alignment horizontal="center"/>
    </xf>
    <xf numFmtId="164" fontId="21" fillId="0" borderId="44" xfId="0" applyNumberFormat="1" applyFont="1" applyFill="1" applyBorder="1" applyAlignment="1">
      <alignment horizontal="center"/>
    </xf>
    <xf numFmtId="164" fontId="21" fillId="0" borderId="25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 applyProtection="1">
      <alignment horizontal="center" wrapText="1"/>
    </xf>
    <xf numFmtId="167" fontId="20" fillId="0" borderId="66" xfId="0" applyNumberFormat="1" applyFont="1" applyFill="1" applyBorder="1" applyAlignment="1" applyProtection="1">
      <alignment horizontal="center" wrapText="1"/>
    </xf>
    <xf numFmtId="49" fontId="11" fillId="0" borderId="39" xfId="0" applyNumberFormat="1" applyFont="1" applyFill="1" applyBorder="1" applyAlignment="1" applyProtection="1">
      <alignment wrapText="1"/>
      <protection locked="0"/>
    </xf>
    <xf numFmtId="49" fontId="11" fillId="0" borderId="25" xfId="0" applyNumberFormat="1" applyFont="1" applyBorder="1" applyAlignment="1" applyProtection="1">
      <alignment wrapText="1"/>
      <protection locked="0"/>
    </xf>
    <xf numFmtId="164" fontId="2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5" fillId="0" borderId="58" xfId="0" applyFont="1" applyBorder="1" applyAlignment="1">
      <alignment horizontal="left" wrapText="1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69"/>
  <sheetViews>
    <sheetView showZeros="0" tabSelected="1" showOutlineSymbols="0" view="pageBreakPreview" topLeftCell="F40" zoomScale="85" zoomScaleNormal="85" zoomScaleSheetLayoutView="85" workbookViewId="0">
      <selection activeCell="M215" sqref="M215"/>
    </sheetView>
  </sheetViews>
  <sheetFormatPr defaultColWidth="9.140625" defaultRowHeight="12.75" x14ac:dyDescent="0.2"/>
  <cols>
    <col min="1" max="1" width="3.42578125" style="23" customWidth="1"/>
    <col min="2" max="2" width="8" style="1" hidden="1" customWidth="1"/>
    <col min="3" max="4" width="6.140625" style="1" customWidth="1"/>
    <col min="5" max="5" width="59.28515625" style="140" customWidth="1"/>
    <col min="6" max="6" width="12.5703125" style="23" customWidth="1"/>
    <col min="7" max="7" width="11.7109375" style="23" customWidth="1"/>
    <col min="8" max="8" width="10.7109375" style="510" customWidth="1"/>
    <col min="9" max="9" width="10" style="2" customWidth="1"/>
    <col min="10" max="10" width="10.140625" style="2" customWidth="1"/>
    <col min="11" max="11" width="10" style="8" customWidth="1"/>
    <col min="12" max="12" width="12.7109375" style="23" customWidth="1"/>
    <col min="13" max="13" width="12.140625" style="505" customWidth="1"/>
    <col min="14" max="14" width="12" style="23" customWidth="1"/>
    <col min="15" max="15" width="9.85546875" style="505" customWidth="1"/>
    <col min="16" max="16" width="9.5703125" style="318" customWidth="1"/>
    <col min="17" max="17" width="9.42578125" style="23" customWidth="1"/>
    <col min="18" max="18" width="13.28515625" style="23" customWidth="1"/>
    <col min="19" max="19" width="12.42578125" style="510" customWidth="1"/>
    <col min="20" max="20" width="12" style="23" customWidth="1"/>
    <col min="21" max="21" width="10.7109375" style="23" customWidth="1"/>
    <col min="22" max="22" width="10" style="2" customWidth="1"/>
    <col min="23" max="23" width="10.42578125" style="2" customWidth="1"/>
    <col min="24" max="24" width="9.42578125" style="2" bestFit="1" customWidth="1"/>
    <col min="25" max="25" width="18.28515625" style="404" customWidth="1"/>
    <col min="26" max="26" width="21" style="2" customWidth="1"/>
    <col min="27" max="16384" width="9.140625" style="2"/>
  </cols>
  <sheetData>
    <row r="1" spans="1:47" s="3" customFormat="1" ht="42" customHeight="1" thickBot="1" x14ac:dyDescent="0.25">
      <c r="A1" s="691" t="s">
        <v>409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475"/>
      <c r="Y1" s="475"/>
    </row>
    <row r="2" spans="1:47" s="13" customFormat="1" ht="25.5" customHeight="1" x14ac:dyDescent="0.2">
      <c r="A2" s="692" t="s">
        <v>0</v>
      </c>
      <c r="B2" s="695" t="s">
        <v>248</v>
      </c>
      <c r="C2" s="695" t="s">
        <v>131</v>
      </c>
      <c r="D2" s="695" t="s">
        <v>129</v>
      </c>
      <c r="E2" s="698" t="s">
        <v>134</v>
      </c>
      <c r="F2" s="701" t="s">
        <v>1</v>
      </c>
      <c r="G2" s="702"/>
      <c r="H2" s="702"/>
      <c r="I2" s="702"/>
      <c r="J2" s="702"/>
      <c r="K2" s="703"/>
      <c r="L2" s="708" t="s">
        <v>2</v>
      </c>
      <c r="M2" s="709"/>
      <c r="N2" s="709"/>
      <c r="O2" s="709"/>
      <c r="P2" s="709"/>
      <c r="Q2" s="709"/>
      <c r="R2" s="704" t="s">
        <v>3</v>
      </c>
      <c r="S2" s="702"/>
      <c r="T2" s="702"/>
      <c r="U2" s="702"/>
      <c r="V2" s="702"/>
      <c r="W2" s="703"/>
      <c r="X2" s="476"/>
      <c r="Y2" s="476"/>
    </row>
    <row r="3" spans="1:47" s="13" customFormat="1" ht="12.75" customHeight="1" x14ac:dyDescent="0.2">
      <c r="A3" s="693"/>
      <c r="B3" s="696"/>
      <c r="C3" s="696"/>
      <c r="D3" s="696"/>
      <c r="E3" s="699"/>
      <c r="F3" s="705" t="s">
        <v>369</v>
      </c>
      <c r="G3" s="684" t="s">
        <v>410</v>
      </c>
      <c r="H3" s="682" t="s">
        <v>411</v>
      </c>
      <c r="I3" s="686" t="s">
        <v>4</v>
      </c>
      <c r="J3" s="686" t="s">
        <v>84</v>
      </c>
      <c r="K3" s="688" t="s">
        <v>83</v>
      </c>
      <c r="L3" s="705" t="s">
        <v>370</v>
      </c>
      <c r="M3" s="683" t="s">
        <v>371</v>
      </c>
      <c r="N3" s="690" t="s">
        <v>412</v>
      </c>
      <c r="O3" s="682" t="s">
        <v>411</v>
      </c>
      <c r="P3" s="690" t="s">
        <v>84</v>
      </c>
      <c r="Q3" s="711" t="s">
        <v>83</v>
      </c>
      <c r="R3" s="705" t="s">
        <v>370</v>
      </c>
      <c r="S3" s="683" t="s">
        <v>371</v>
      </c>
      <c r="T3" s="690" t="s">
        <v>410</v>
      </c>
      <c r="U3" s="690" t="s">
        <v>411</v>
      </c>
      <c r="V3" s="686" t="s">
        <v>84</v>
      </c>
      <c r="W3" s="688" t="s">
        <v>83</v>
      </c>
      <c r="X3" s="476"/>
      <c r="Y3" s="476"/>
    </row>
    <row r="4" spans="1:47" s="13" customFormat="1" ht="57" customHeight="1" x14ac:dyDescent="0.25">
      <c r="A4" s="694"/>
      <c r="B4" s="697"/>
      <c r="C4" s="697"/>
      <c r="D4" s="697"/>
      <c r="E4" s="700"/>
      <c r="F4" s="706"/>
      <c r="G4" s="685"/>
      <c r="H4" s="683"/>
      <c r="I4" s="687"/>
      <c r="J4" s="687"/>
      <c r="K4" s="689"/>
      <c r="L4" s="706"/>
      <c r="M4" s="707"/>
      <c r="N4" s="684"/>
      <c r="O4" s="683"/>
      <c r="P4" s="684"/>
      <c r="Q4" s="712"/>
      <c r="R4" s="706"/>
      <c r="S4" s="707"/>
      <c r="T4" s="684"/>
      <c r="U4" s="684"/>
      <c r="V4" s="687"/>
      <c r="W4" s="689"/>
      <c r="Y4" s="710" t="s">
        <v>290</v>
      </c>
      <c r="Z4" s="710"/>
    </row>
    <row r="5" spans="1:47" s="265" customFormat="1" ht="18.75" customHeight="1" x14ac:dyDescent="0.25">
      <c r="A5" s="215">
        <v>1</v>
      </c>
      <c r="B5" s="216">
        <v>2</v>
      </c>
      <c r="C5" s="216">
        <v>2</v>
      </c>
      <c r="D5" s="216">
        <v>3</v>
      </c>
      <c r="E5" s="217">
        <v>4</v>
      </c>
      <c r="F5" s="290">
        <v>5</v>
      </c>
      <c r="G5" s="291">
        <v>6</v>
      </c>
      <c r="H5" s="480">
        <v>7</v>
      </c>
      <c r="I5" s="216">
        <v>8</v>
      </c>
      <c r="J5" s="216">
        <v>9</v>
      </c>
      <c r="K5" s="217">
        <v>10</v>
      </c>
      <c r="L5" s="346">
        <v>11</v>
      </c>
      <c r="M5" s="480">
        <v>12</v>
      </c>
      <c r="N5" s="291">
        <v>13</v>
      </c>
      <c r="O5" s="480">
        <v>14</v>
      </c>
      <c r="P5" s="291">
        <v>15</v>
      </c>
      <c r="Q5" s="297">
        <v>16</v>
      </c>
      <c r="R5" s="215">
        <v>17</v>
      </c>
      <c r="S5" s="480">
        <v>18</v>
      </c>
      <c r="T5" s="291">
        <v>19</v>
      </c>
      <c r="U5" s="291">
        <v>20</v>
      </c>
      <c r="V5" s="216">
        <v>21</v>
      </c>
      <c r="W5" s="217">
        <v>22</v>
      </c>
      <c r="Y5" s="406" t="s">
        <v>1</v>
      </c>
      <c r="Z5" s="407" t="s">
        <v>2</v>
      </c>
    </row>
    <row r="6" spans="1:47" s="3" customFormat="1" ht="29.25" customHeight="1" thickBot="1" x14ac:dyDescent="0.3">
      <c r="A6" s="138"/>
      <c r="B6" s="50"/>
      <c r="C6" s="50"/>
      <c r="D6" s="50"/>
      <c r="E6" s="181" t="s">
        <v>5</v>
      </c>
      <c r="F6" s="70">
        <f>SUM(F201)</f>
        <v>473170.11</v>
      </c>
      <c r="G6" s="67">
        <f>SUM(G201)</f>
        <v>265284.98</v>
      </c>
      <c r="H6" s="481">
        <f>SUM(H201)</f>
        <v>242178.81999999995</v>
      </c>
      <c r="I6" s="68">
        <v>1</v>
      </c>
      <c r="J6" s="69">
        <f>H6-G6</f>
        <v>-23106.160000000033</v>
      </c>
      <c r="K6" s="101">
        <f>H6/G6</f>
        <v>0.91290060975182219</v>
      </c>
      <c r="L6" s="70">
        <f>SUM(L201)</f>
        <v>40648.999999999993</v>
      </c>
      <c r="M6" s="481">
        <f>SUM(M201)</f>
        <v>41718.549999999996</v>
      </c>
      <c r="N6" s="67">
        <f>SUM(N201)</f>
        <v>27192.000000000004</v>
      </c>
      <c r="O6" s="481">
        <f>SUM(O201)</f>
        <v>12537.599999999999</v>
      </c>
      <c r="P6" s="67">
        <f>O6-N6</f>
        <v>-14654.400000000005</v>
      </c>
      <c r="Q6" s="298">
        <f>O6/N6</f>
        <v>0.46107678729037943</v>
      </c>
      <c r="R6" s="222">
        <f>SUM(R201)</f>
        <v>513819.10999999987</v>
      </c>
      <c r="S6" s="481">
        <f>SUM(S201)</f>
        <v>514888.65999999992</v>
      </c>
      <c r="T6" s="67">
        <f>SUM(T201)</f>
        <v>292476.98</v>
      </c>
      <c r="U6" s="67">
        <f>SUM(U201)</f>
        <v>254716.41999999993</v>
      </c>
      <c r="V6" s="67">
        <f>U6-T6</f>
        <v>-37760.560000000056</v>
      </c>
      <c r="W6" s="109">
        <f>U6/T6</f>
        <v>0.87089390761625052</v>
      </c>
      <c r="X6" s="11"/>
      <c r="Y6" s="405" t="str">
        <f>IF(J6&lt;=0,"",IF(J6&gt;0,"НІ"))</f>
        <v/>
      </c>
      <c r="Z6" s="405" t="str">
        <f>IF(P6&lt;=0,"",IF(P6&gt;0,"НІ"))</f>
        <v/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55" customFormat="1" ht="32.25" customHeight="1" thickBot="1" x14ac:dyDescent="0.3">
      <c r="A7" s="139"/>
      <c r="B7" s="38"/>
      <c r="C7" s="38"/>
      <c r="D7" s="38"/>
      <c r="E7" s="156" t="s">
        <v>97</v>
      </c>
      <c r="F7" s="102">
        <f>SUM(F10:F13,F19:F31,F34,F48,F49,F50,F52:F55,F59,F60,F61,F62,F64:F65,F66,F75,F79,F82,F104,F116,F122,F161,F168,F174)</f>
        <v>168584.40000000002</v>
      </c>
      <c r="G7" s="102">
        <f>SUM(G10:G13,G19:G31,G34,G48,G49,G50,G52:G55,G59,G60,G61,G62,G64:G65,G66,G75,G79,G82,G104,G116,G122,G161,G168,G174)</f>
        <v>89391.599999999991</v>
      </c>
      <c r="H7" s="598">
        <f>SUM(H10:H13,H19:H31,H34,H48,H49,H50,H52:H55,H59,H60,H61,H62,H64:H65,H66,H75,H79,H82,H104,H116,H122,H161,H168,H174)</f>
        <v>84313.999999999985</v>
      </c>
      <c r="I7" s="77">
        <f>H7/H6</f>
        <v>0.34814770342014223</v>
      </c>
      <c r="J7" s="78">
        <f>H7-G7</f>
        <v>-5077.6000000000058</v>
      </c>
      <c r="K7" s="100">
        <f>H7/G7</f>
        <v>0.94319824234044358</v>
      </c>
      <c r="L7" s="530">
        <f>SUM(L10:L13,L19:L31,L34,L48,L49,L50,L52:L55,L59,L60,L61,L62,L64:L65,L66,L75,L79,L82,L104,L116,L122,L147,L161,L174)</f>
        <v>4030.2</v>
      </c>
      <c r="M7" s="76">
        <f>SUM(M10:M13,M19:M31,M34,M48,M49,M50,M52:M55,M59,M60,M61,M62,M64:M65,M66,M75,M79,M82,M104,M116,M122,M147,M161,M174)</f>
        <v>4030.2</v>
      </c>
      <c r="N7" s="76">
        <f>SUM(N10:N13,N19:N31,N34,N48,N49,N50,N52:N55,N59,N60,N61,N62,N64:N65,N66,N75,N79,N82,N104,N116,N122,N147,N161,N174)</f>
        <v>1492.5</v>
      </c>
      <c r="O7" s="598">
        <f>SUM(O10:O13,O19:O31,O34,O48,O49,O50,O52:O55,O59,O60,O61,O62,O64:O65,O66,O75,O79,O82,O104,O116,O122,O147,O161,O174)</f>
        <v>518.20000000000005</v>
      </c>
      <c r="P7" s="76">
        <f>O7-N7</f>
        <v>-974.3</v>
      </c>
      <c r="Q7" s="294">
        <f>O7/N7</f>
        <v>0.34720268006700172</v>
      </c>
      <c r="R7" s="92">
        <f>SUM(F7,L7)</f>
        <v>172614.60000000003</v>
      </c>
      <c r="S7" s="395">
        <f>SUM(F7,M7)</f>
        <v>172614.60000000003</v>
      </c>
      <c r="T7" s="76">
        <f>SUM(G7,N7)</f>
        <v>90884.099999999991</v>
      </c>
      <c r="U7" s="76">
        <f>SUM(H7,O7)</f>
        <v>84832.199999999983</v>
      </c>
      <c r="V7" s="76">
        <f>U7-T7</f>
        <v>-6051.9000000000087</v>
      </c>
      <c r="W7" s="100">
        <f>U7/T7</f>
        <v>0.93341079462744303</v>
      </c>
      <c r="X7" s="153"/>
      <c r="Y7" s="405" t="str">
        <f t="shared" ref="Y7:Y73" si="0">IF(J7&lt;=0,"",IF(J7&gt;0,"НІ"))</f>
        <v/>
      </c>
      <c r="Z7" s="405" t="str">
        <f t="shared" ref="Z7:Z73" si="1">IF(P7&lt;=0,"",IF(P7&gt;0,"НІ"))</f>
        <v/>
      </c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</row>
    <row r="8" spans="1:47" s="3" customFormat="1" ht="26.25" customHeight="1" thickBot="1" x14ac:dyDescent="0.3">
      <c r="A8" s="45">
        <v>1</v>
      </c>
      <c r="B8" s="39" t="s">
        <v>6</v>
      </c>
      <c r="C8" s="39" t="s">
        <v>252</v>
      </c>
      <c r="D8" s="39"/>
      <c r="E8" s="182" t="s">
        <v>213</v>
      </c>
      <c r="F8" s="102">
        <f>SUM(F35:F44,F10:F33)</f>
        <v>86600.41</v>
      </c>
      <c r="G8" s="92">
        <f>SUM(G35:G44,G10:G33)</f>
        <v>41688.649999999987</v>
      </c>
      <c r="H8" s="599">
        <f>SUM(H35:H44,H10:H33)</f>
        <v>37195.17</v>
      </c>
      <c r="I8" s="77">
        <f>H8/H6</f>
        <v>0.15358556128070988</v>
      </c>
      <c r="J8" s="78">
        <f>H8-G8</f>
        <v>-4493.4799999999886</v>
      </c>
      <c r="K8" s="100">
        <f>H8/G8</f>
        <v>0.89221334823747012</v>
      </c>
      <c r="L8" s="92">
        <f>SUM(L35:L44,L10:L33)</f>
        <v>398.09999999999997</v>
      </c>
      <c r="M8" s="92">
        <f>SUM(M35:M44,M10:M33)</f>
        <v>448.15</v>
      </c>
      <c r="N8" s="92">
        <f>SUM(N35:N44,N10:N33)</f>
        <v>351.8</v>
      </c>
      <c r="O8" s="599">
        <f>SUM(O35:O44,O10:O33)</f>
        <v>113.4</v>
      </c>
      <c r="P8" s="76">
        <f>O8-N8</f>
        <v>-238.4</v>
      </c>
      <c r="Q8" s="294">
        <f>O8/N8</f>
        <v>0.32234223990903921</v>
      </c>
      <c r="R8" s="92">
        <f>SUM(R35:R44,R10:R33)</f>
        <v>86998.51</v>
      </c>
      <c r="S8" s="92">
        <f>SUM(S35:S44,S10:S33)</f>
        <v>87048.56</v>
      </c>
      <c r="T8" s="76">
        <f>SUM(G8,N8)</f>
        <v>42040.44999999999</v>
      </c>
      <c r="U8" s="92">
        <f>SUM(U35:U44,U10:U33)</f>
        <v>37308.57</v>
      </c>
      <c r="V8" s="355">
        <f t="shared" ref="V8:V85" si="2">U8-T8</f>
        <v>-4731.8799999999901</v>
      </c>
      <c r="W8" s="100">
        <f t="shared" ref="W8:W85" si="3">U8/T8</f>
        <v>0.88744459205360571</v>
      </c>
      <c r="X8" s="16"/>
      <c r="Y8" s="405" t="str">
        <f t="shared" si="0"/>
        <v/>
      </c>
      <c r="Z8" s="405" t="str">
        <f t="shared" si="1"/>
        <v/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3" customFormat="1" ht="22.5" hidden="1" customHeight="1" thickBot="1" x14ac:dyDescent="0.3">
      <c r="A9" s="143"/>
      <c r="B9" s="144"/>
      <c r="C9" s="145" t="s">
        <v>211</v>
      </c>
      <c r="D9" s="146"/>
      <c r="E9" s="166" t="s">
        <v>212</v>
      </c>
      <c r="F9" s="279"/>
      <c r="G9" s="280"/>
      <c r="H9" s="600"/>
      <c r="I9" s="87"/>
      <c r="J9" s="95"/>
      <c r="K9" s="87"/>
      <c r="L9" s="104"/>
      <c r="M9" s="482"/>
      <c r="N9" s="104"/>
      <c r="O9" s="482"/>
      <c r="P9" s="228"/>
      <c r="Q9" s="233"/>
      <c r="R9" s="284"/>
      <c r="S9" s="488"/>
      <c r="T9" s="89"/>
      <c r="U9" s="89"/>
      <c r="V9" s="89"/>
      <c r="W9" s="187"/>
      <c r="X9" s="16"/>
      <c r="Y9" s="405" t="str">
        <f t="shared" si="0"/>
        <v/>
      </c>
      <c r="Z9" s="405" t="str">
        <f t="shared" si="1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6"/>
      <c r="B10" s="35" t="s">
        <v>7</v>
      </c>
      <c r="C10" s="35" t="s">
        <v>205</v>
      </c>
      <c r="D10" s="148">
        <v>1030</v>
      </c>
      <c r="E10" s="260" t="s">
        <v>315</v>
      </c>
      <c r="F10" s="535">
        <v>6388</v>
      </c>
      <c r="G10" s="225">
        <v>3042.9</v>
      </c>
      <c r="H10" s="601">
        <v>3020</v>
      </c>
      <c r="I10" s="281">
        <f>H10/H6</f>
        <v>1.2470124348611496E-2</v>
      </c>
      <c r="J10" s="231">
        <f>H10-G10</f>
        <v>-22.900000000000091</v>
      </c>
      <c r="K10" s="282">
        <f>H10/G10</f>
        <v>0.99247428439975016</v>
      </c>
      <c r="L10" s="237"/>
      <c r="M10" s="483"/>
      <c r="N10" s="147"/>
      <c r="O10" s="601"/>
      <c r="P10" s="147"/>
      <c r="Q10" s="299"/>
      <c r="R10" s="237">
        <f t="shared" ref="R10:R85" si="4">SUM(F10,L10)</f>
        <v>6388</v>
      </c>
      <c r="S10" s="483">
        <f t="shared" ref="S10:S85" si="5">SUM(F10,M10)</f>
        <v>6388</v>
      </c>
      <c r="T10" s="147">
        <f>SUM(G10,N10)</f>
        <v>3042.9</v>
      </c>
      <c r="U10" s="147">
        <f t="shared" ref="U10:U85" si="6">SUM(H10,O10)</f>
        <v>3020</v>
      </c>
      <c r="V10" s="147">
        <f t="shared" si="2"/>
        <v>-22.900000000000091</v>
      </c>
      <c r="W10" s="232">
        <f t="shared" si="3"/>
        <v>0.99247428439975016</v>
      </c>
      <c r="X10" s="16"/>
      <c r="Y10" s="405" t="str">
        <f t="shared" si="0"/>
        <v/>
      </c>
      <c r="Z10" s="405" t="str">
        <f t="shared" si="1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7"/>
      <c r="B11" s="31" t="s">
        <v>8</v>
      </c>
      <c r="C11" s="31" t="s">
        <v>206</v>
      </c>
      <c r="D11" s="32" t="s">
        <v>209</v>
      </c>
      <c r="E11" s="263" t="s">
        <v>210</v>
      </c>
      <c r="F11" s="238">
        <v>6192</v>
      </c>
      <c r="G11" s="191">
        <v>2006.1</v>
      </c>
      <c r="H11" s="478">
        <v>1985.2</v>
      </c>
      <c r="I11" s="83">
        <f>H11/H6</f>
        <v>8.1972486281005098E-3</v>
      </c>
      <c r="J11" s="80">
        <f>H11-G11</f>
        <v>-20.899999999999864</v>
      </c>
      <c r="K11" s="110">
        <f>H11/G11</f>
        <v>0.98958177558446747</v>
      </c>
      <c r="L11" s="218"/>
      <c r="M11" s="410"/>
      <c r="N11" s="85"/>
      <c r="O11" s="478"/>
      <c r="P11" s="85"/>
      <c r="Q11" s="300"/>
      <c r="R11" s="219">
        <f t="shared" si="4"/>
        <v>6192</v>
      </c>
      <c r="S11" s="410">
        <f t="shared" si="5"/>
        <v>6192</v>
      </c>
      <c r="T11" s="85">
        <f>SUM(G11,N11)</f>
        <v>2006.1</v>
      </c>
      <c r="U11" s="85">
        <f t="shared" si="6"/>
        <v>1985.2</v>
      </c>
      <c r="V11" s="85">
        <f t="shared" si="2"/>
        <v>-20.899999999999864</v>
      </c>
      <c r="W11" s="98">
        <f t="shared" si="3"/>
        <v>0.98958177558446747</v>
      </c>
      <c r="X11" s="16"/>
      <c r="Y11" s="405" t="str">
        <f t="shared" si="0"/>
        <v/>
      </c>
      <c r="Z11" s="405" t="str">
        <f t="shared" si="1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7">
        <v>0</v>
      </c>
      <c r="B12" s="149"/>
      <c r="C12" s="31" t="s">
        <v>214</v>
      </c>
      <c r="D12" s="32"/>
      <c r="E12" s="263" t="s">
        <v>215</v>
      </c>
      <c r="F12" s="238"/>
      <c r="G12" s="238"/>
      <c r="H12" s="478"/>
      <c r="I12" s="83"/>
      <c r="J12" s="80"/>
      <c r="K12" s="110"/>
      <c r="L12" s="238"/>
      <c r="M12" s="478"/>
      <c r="N12" s="82"/>
      <c r="O12" s="478"/>
      <c r="P12" s="85"/>
      <c r="Q12" s="300"/>
      <c r="R12" s="219"/>
      <c r="S12" s="410"/>
      <c r="T12" s="85"/>
      <c r="U12" s="85"/>
      <c r="V12" s="85"/>
      <c r="W12" s="98"/>
      <c r="X12" s="16"/>
      <c r="Y12" s="405" t="str">
        <f t="shared" si="0"/>
        <v/>
      </c>
      <c r="Z12" s="405" t="str">
        <f t="shared" si="1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7"/>
      <c r="B13" s="31" t="s">
        <v>109</v>
      </c>
      <c r="C13" s="31" t="s">
        <v>316</v>
      </c>
      <c r="D13" s="32" t="s">
        <v>209</v>
      </c>
      <c r="E13" s="262" t="s">
        <v>216</v>
      </c>
      <c r="F13" s="238">
        <v>29</v>
      </c>
      <c r="G13" s="191">
        <v>6.5</v>
      </c>
      <c r="H13" s="478">
        <v>6.5</v>
      </c>
      <c r="I13" s="83">
        <f>H13/H6</f>
        <v>2.6839671611249909E-5</v>
      </c>
      <c r="J13" s="80">
        <f>H13-G13</f>
        <v>0</v>
      </c>
      <c r="K13" s="110">
        <f>H13/G13</f>
        <v>1</v>
      </c>
      <c r="L13" s="218"/>
      <c r="M13" s="410"/>
      <c r="N13" s="85"/>
      <c r="O13" s="478"/>
      <c r="P13" s="85"/>
      <c r="Q13" s="300"/>
      <c r="R13" s="219">
        <f>SUM(F13,L13)</f>
        <v>29</v>
      </c>
      <c r="S13" s="410">
        <f t="shared" ref="S13:U13" si="7">SUM(F13,M13)</f>
        <v>29</v>
      </c>
      <c r="T13" s="85">
        <f t="shared" si="7"/>
        <v>6.5</v>
      </c>
      <c r="U13" s="85">
        <f t="shared" si="7"/>
        <v>6.5</v>
      </c>
      <c r="V13" s="85">
        <f>U13-T13</f>
        <v>0</v>
      </c>
      <c r="W13" s="98">
        <f>U13/T13</f>
        <v>1</v>
      </c>
      <c r="X13" s="16"/>
      <c r="Y13" s="405" t="str">
        <f t="shared" si="0"/>
        <v/>
      </c>
      <c r="Z13" s="405" t="str">
        <f t="shared" si="1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7"/>
      <c r="B14" s="31"/>
      <c r="C14" s="36" t="s">
        <v>231</v>
      </c>
      <c r="D14" s="150" t="s">
        <v>207</v>
      </c>
      <c r="E14" s="327" t="s">
        <v>232</v>
      </c>
      <c r="F14" s="238"/>
      <c r="G14" s="238"/>
      <c r="H14" s="478"/>
      <c r="I14" s="83"/>
      <c r="J14" s="80"/>
      <c r="K14" s="110"/>
      <c r="L14" s="218"/>
      <c r="M14" s="410"/>
      <c r="N14" s="85"/>
      <c r="O14" s="478"/>
      <c r="P14" s="85"/>
      <c r="Q14" s="300"/>
      <c r="R14" s="219"/>
      <c r="S14" s="410"/>
      <c r="T14" s="85"/>
      <c r="U14" s="85"/>
      <c r="V14" s="85"/>
      <c r="W14" s="98"/>
      <c r="X14" s="16"/>
      <c r="Y14" s="405" t="str">
        <f t="shared" si="0"/>
        <v/>
      </c>
      <c r="Z14" s="405" t="str">
        <f t="shared" si="1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7"/>
      <c r="B15" s="31" t="s">
        <v>264</v>
      </c>
      <c r="C15" s="36" t="s">
        <v>265</v>
      </c>
      <c r="D15" s="150" t="s">
        <v>207</v>
      </c>
      <c r="E15" s="325" t="s">
        <v>317</v>
      </c>
      <c r="F15" s="532">
        <v>85</v>
      </c>
      <c r="G15" s="82">
        <v>42.5</v>
      </c>
      <c r="H15" s="478">
        <v>7.4</v>
      </c>
      <c r="I15" s="83">
        <f>H15/H6</f>
        <v>3.0555933834346047E-5</v>
      </c>
      <c r="J15" s="80">
        <f>H15-G15</f>
        <v>-35.1</v>
      </c>
      <c r="K15" s="110">
        <f>H15/G15</f>
        <v>0.17411764705882354</v>
      </c>
      <c r="L15" s="218"/>
      <c r="M15" s="410"/>
      <c r="N15" s="85"/>
      <c r="O15" s="478"/>
      <c r="P15" s="85"/>
      <c r="Q15" s="300"/>
      <c r="R15" s="219">
        <f>SUM(F15,L15)</f>
        <v>85</v>
      </c>
      <c r="S15" s="410">
        <f t="shared" ref="S15" si="8">SUM(F15,M15)</f>
        <v>85</v>
      </c>
      <c r="T15" s="85">
        <f t="shared" ref="T15" si="9">SUM(G15,N15)</f>
        <v>42.5</v>
      </c>
      <c r="U15" s="85">
        <f t="shared" ref="U15" si="10">SUM(H15,O15)</f>
        <v>7.4</v>
      </c>
      <c r="V15" s="85">
        <f>U15-T15</f>
        <v>-35.1</v>
      </c>
      <c r="W15" s="98">
        <f>U15/T15</f>
        <v>0.17411764705882354</v>
      </c>
      <c r="X15" s="16"/>
      <c r="Y15" s="405" t="str">
        <f t="shared" si="0"/>
        <v/>
      </c>
      <c r="Z15" s="405" t="str">
        <f t="shared" si="1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7"/>
      <c r="B16" s="31" t="s">
        <v>268</v>
      </c>
      <c r="C16" s="36" t="s">
        <v>318</v>
      </c>
      <c r="D16" s="150" t="s">
        <v>208</v>
      </c>
      <c r="E16" s="326" t="s">
        <v>267</v>
      </c>
      <c r="F16" s="238">
        <v>488.5</v>
      </c>
      <c r="G16" s="191">
        <v>389.4</v>
      </c>
      <c r="H16" s="478">
        <v>339.2</v>
      </c>
      <c r="I16" s="83">
        <f>H16/H6</f>
        <v>1.4006179400824566E-3</v>
      </c>
      <c r="J16" s="80">
        <f>H16-G16</f>
        <v>-50.199999999999989</v>
      </c>
      <c r="K16" s="110">
        <f>H16/G16</f>
        <v>0.8710837185413457</v>
      </c>
      <c r="L16" s="218"/>
      <c r="M16" s="410"/>
      <c r="N16" s="85"/>
      <c r="O16" s="478"/>
      <c r="P16" s="85"/>
      <c r="Q16" s="300"/>
      <c r="R16" s="219">
        <f>SUM(F16,L16)</f>
        <v>488.5</v>
      </c>
      <c r="S16" s="410">
        <f t="shared" ref="S16" si="11">SUM(F16,M16)</f>
        <v>488.5</v>
      </c>
      <c r="T16" s="85">
        <f t="shared" ref="T16" si="12">SUM(G16,N16)</f>
        <v>389.4</v>
      </c>
      <c r="U16" s="85">
        <f t="shared" ref="U16" si="13">SUM(H16,O16)</f>
        <v>339.2</v>
      </c>
      <c r="V16" s="85">
        <f>U16-T16</f>
        <v>-50.199999999999989</v>
      </c>
      <c r="W16" s="98">
        <f>U16/T16</f>
        <v>0.8710837185413457</v>
      </c>
      <c r="X16" s="16"/>
      <c r="Y16" s="405" t="str">
        <f t="shared" si="0"/>
        <v/>
      </c>
      <c r="Z16" s="405" t="str">
        <f t="shared" si="1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7"/>
      <c r="B17" s="31" t="s">
        <v>29</v>
      </c>
      <c r="C17" s="31" t="s">
        <v>266</v>
      </c>
      <c r="D17" s="32" t="s">
        <v>208</v>
      </c>
      <c r="E17" s="262" t="s">
        <v>233</v>
      </c>
      <c r="F17" s="238">
        <v>2064.1999999999998</v>
      </c>
      <c r="G17" s="191">
        <v>1010.4</v>
      </c>
      <c r="H17" s="478">
        <v>904.5</v>
      </c>
      <c r="I17" s="83">
        <f>H17/H6</f>
        <v>3.7348435342116218E-3</v>
      </c>
      <c r="J17" s="80">
        <f>H17-G17</f>
        <v>-105.89999999999998</v>
      </c>
      <c r="K17" s="110">
        <f>H17/G17</f>
        <v>0.89519002375296919</v>
      </c>
      <c r="L17" s="218"/>
      <c r="M17" s="410"/>
      <c r="N17" s="85"/>
      <c r="O17" s="478"/>
      <c r="P17" s="85"/>
      <c r="Q17" s="300"/>
      <c r="R17" s="219">
        <f>SUM(F17,L17)</f>
        <v>2064.1999999999998</v>
      </c>
      <c r="S17" s="410">
        <f>SUM(F17,M17)</f>
        <v>2064.1999999999998</v>
      </c>
      <c r="T17" s="85">
        <f>SUM(G17,N17)</f>
        <v>1010.4</v>
      </c>
      <c r="U17" s="85">
        <f>SUM(H17,O17)</f>
        <v>904.5</v>
      </c>
      <c r="V17" s="85">
        <f>U17-T17</f>
        <v>-105.89999999999998</v>
      </c>
      <c r="W17" s="98">
        <f>U17/T17</f>
        <v>0.89519002375296919</v>
      </c>
      <c r="X17" s="16"/>
      <c r="Y17" s="405" t="str">
        <f t="shared" si="0"/>
        <v/>
      </c>
      <c r="Z17" s="405" t="str">
        <f t="shared" si="1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7"/>
      <c r="B18" s="31"/>
      <c r="C18" s="31" t="s">
        <v>234</v>
      </c>
      <c r="D18" s="32"/>
      <c r="E18" s="262" t="s">
        <v>235</v>
      </c>
      <c r="F18" s="238"/>
      <c r="G18" s="238"/>
      <c r="H18" s="478"/>
      <c r="I18" s="83"/>
      <c r="J18" s="80"/>
      <c r="K18" s="110"/>
      <c r="L18" s="218"/>
      <c r="M18" s="410"/>
      <c r="N18" s="85"/>
      <c r="O18" s="478"/>
      <c r="P18" s="85"/>
      <c r="Q18" s="300"/>
      <c r="R18" s="219"/>
      <c r="S18" s="410"/>
      <c r="T18" s="85"/>
      <c r="U18" s="85"/>
      <c r="V18" s="85"/>
      <c r="W18" s="98"/>
      <c r="X18" s="16"/>
      <c r="Y18" s="405" t="str">
        <f t="shared" si="0"/>
        <v/>
      </c>
      <c r="Z18" s="405" t="str">
        <f t="shared" si="1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7"/>
      <c r="B19" s="31" t="s">
        <v>9</v>
      </c>
      <c r="C19" s="31" t="s">
        <v>217</v>
      </c>
      <c r="D19" s="32" t="s">
        <v>218</v>
      </c>
      <c r="E19" s="324" t="s">
        <v>219</v>
      </c>
      <c r="F19" s="532">
        <v>487.2</v>
      </c>
      <c r="G19" s="82">
        <v>238.9</v>
      </c>
      <c r="H19" s="478">
        <v>197.8</v>
      </c>
      <c r="I19" s="83">
        <f>H19/H6</f>
        <v>8.167518530315742E-4</v>
      </c>
      <c r="J19" s="80">
        <f t="shared" ref="J19:J34" si="14">H19-G19</f>
        <v>-41.099999999999994</v>
      </c>
      <c r="K19" s="110">
        <f t="shared" ref="K19:K34" si="15">H19/G19</f>
        <v>0.82796149016324827</v>
      </c>
      <c r="L19" s="218"/>
      <c r="M19" s="410"/>
      <c r="N19" s="85"/>
      <c r="O19" s="478"/>
      <c r="P19" s="85"/>
      <c r="Q19" s="300"/>
      <c r="R19" s="219">
        <f t="shared" si="4"/>
        <v>487.2</v>
      </c>
      <c r="S19" s="410">
        <f t="shared" si="5"/>
        <v>487.2</v>
      </c>
      <c r="T19" s="85">
        <f t="shared" ref="T19:T26" si="16">SUM(G19,N19)</f>
        <v>238.9</v>
      </c>
      <c r="U19" s="85">
        <f t="shared" si="6"/>
        <v>197.8</v>
      </c>
      <c r="V19" s="85">
        <f t="shared" si="2"/>
        <v>-41.099999999999994</v>
      </c>
      <c r="W19" s="98">
        <f t="shared" si="3"/>
        <v>0.82796149016324827</v>
      </c>
      <c r="X19" s="16"/>
      <c r="Y19" s="405" t="str">
        <f t="shared" si="0"/>
        <v/>
      </c>
      <c r="Z19" s="405" t="str">
        <f t="shared" si="1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7"/>
      <c r="B20" s="31"/>
      <c r="C20" s="31" t="s">
        <v>220</v>
      </c>
      <c r="D20" s="32" t="s">
        <v>218</v>
      </c>
      <c r="E20" s="517" t="s">
        <v>230</v>
      </c>
      <c r="F20" s="532">
        <v>72.2</v>
      </c>
      <c r="G20" s="82">
        <v>28.5</v>
      </c>
      <c r="H20" s="478">
        <v>20.7</v>
      </c>
      <c r="I20" s="83">
        <f>H20/H6</f>
        <v>8.5474031131211245E-5</v>
      </c>
      <c r="J20" s="80">
        <f t="shared" ref="J20" si="17">H20-G20</f>
        <v>-7.8000000000000007</v>
      </c>
      <c r="K20" s="110">
        <f t="shared" ref="K20" si="18">H20/G20</f>
        <v>0.72631578947368414</v>
      </c>
      <c r="L20" s="218"/>
      <c r="M20" s="410"/>
      <c r="N20" s="85"/>
      <c r="O20" s="478"/>
      <c r="P20" s="85"/>
      <c r="Q20" s="300"/>
      <c r="R20" s="219">
        <f t="shared" ref="R20" si="19">SUM(F20,L20)</f>
        <v>72.2</v>
      </c>
      <c r="S20" s="410">
        <f t="shared" ref="S20" si="20">SUM(F20,M20)</f>
        <v>72.2</v>
      </c>
      <c r="T20" s="85">
        <f t="shared" ref="T20" si="21">SUM(G20,N20)</f>
        <v>28.5</v>
      </c>
      <c r="U20" s="85">
        <f t="shared" ref="U20" si="22">SUM(H20,O20)</f>
        <v>20.7</v>
      </c>
      <c r="V20" s="85">
        <f t="shared" ref="V20" si="23">U20-T20</f>
        <v>-7.8000000000000007</v>
      </c>
      <c r="W20" s="98">
        <f t="shared" ref="W20" si="24">U20/T20</f>
        <v>0.72631578947368414</v>
      </c>
      <c r="X20" s="16"/>
      <c r="Y20" s="405" t="str">
        <f t="shared" ref="Y20" si="25">IF(J20&lt;=0,"",IF(J20&gt;0,"НІ"))</f>
        <v/>
      </c>
      <c r="Z20" s="40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7"/>
      <c r="B21" s="31" t="s">
        <v>10</v>
      </c>
      <c r="C21" s="31" t="s">
        <v>221</v>
      </c>
      <c r="D21" s="32" t="s">
        <v>218</v>
      </c>
      <c r="E21" s="263" t="s">
        <v>222</v>
      </c>
      <c r="F21" s="238">
        <v>30370</v>
      </c>
      <c r="G21" s="191">
        <v>14643.2</v>
      </c>
      <c r="H21" s="478">
        <v>12825.4</v>
      </c>
      <c r="I21" s="83">
        <f>H21/H6</f>
        <v>5.295838835121916E-2</v>
      </c>
      <c r="J21" s="80">
        <f t="shared" si="14"/>
        <v>-1817.8000000000011</v>
      </c>
      <c r="K21" s="110">
        <f t="shared" si="15"/>
        <v>0.8758604676573426</v>
      </c>
      <c r="L21" s="218"/>
      <c r="M21" s="410"/>
      <c r="N21" s="85"/>
      <c r="O21" s="478"/>
      <c r="P21" s="85"/>
      <c r="Q21" s="300"/>
      <c r="R21" s="219">
        <f t="shared" si="4"/>
        <v>30370</v>
      </c>
      <c r="S21" s="410">
        <f t="shared" si="5"/>
        <v>30370</v>
      </c>
      <c r="T21" s="85">
        <f t="shared" si="16"/>
        <v>14643.2</v>
      </c>
      <c r="U21" s="85">
        <f t="shared" si="6"/>
        <v>12825.4</v>
      </c>
      <c r="V21" s="85">
        <f t="shared" si="2"/>
        <v>-1817.8000000000011</v>
      </c>
      <c r="W21" s="98">
        <f t="shared" si="3"/>
        <v>0.8758604676573426</v>
      </c>
      <c r="X21" s="16"/>
      <c r="Y21" s="405" t="str">
        <f t="shared" si="0"/>
        <v/>
      </c>
      <c r="Z21" s="405" t="str">
        <f t="shared" si="1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7"/>
      <c r="B22" s="31" t="s">
        <v>11</v>
      </c>
      <c r="C22" s="31" t="s">
        <v>223</v>
      </c>
      <c r="D22" s="32" t="s">
        <v>218</v>
      </c>
      <c r="E22" s="263" t="s">
        <v>224</v>
      </c>
      <c r="F22" s="532">
        <v>1663</v>
      </c>
      <c r="G22" s="82">
        <v>755.4</v>
      </c>
      <c r="H22" s="478">
        <v>755.4</v>
      </c>
      <c r="I22" s="83">
        <f>H22/H6</f>
        <v>3.1191827592520274E-3</v>
      </c>
      <c r="J22" s="80">
        <f t="shared" si="14"/>
        <v>0</v>
      </c>
      <c r="K22" s="110">
        <f t="shared" si="15"/>
        <v>1</v>
      </c>
      <c r="L22" s="218"/>
      <c r="M22" s="410"/>
      <c r="N22" s="85"/>
      <c r="O22" s="478"/>
      <c r="P22" s="85"/>
      <c r="Q22" s="300"/>
      <c r="R22" s="219">
        <f t="shared" si="4"/>
        <v>1663</v>
      </c>
      <c r="S22" s="410">
        <f>SUM(F22,M22)</f>
        <v>1663</v>
      </c>
      <c r="T22" s="85">
        <f t="shared" si="16"/>
        <v>755.4</v>
      </c>
      <c r="U22" s="85">
        <f t="shared" si="6"/>
        <v>755.4</v>
      </c>
      <c r="V22" s="85">
        <f t="shared" si="2"/>
        <v>0</v>
      </c>
      <c r="W22" s="98">
        <f t="shared" si="3"/>
        <v>1</v>
      </c>
      <c r="X22" s="16"/>
      <c r="Y22" s="405" t="str">
        <f t="shared" si="0"/>
        <v/>
      </c>
      <c r="Z22" s="405" t="str">
        <f t="shared" si="1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7"/>
      <c r="B23" s="31" t="s">
        <v>12</v>
      </c>
      <c r="C23" s="31" t="s">
        <v>225</v>
      </c>
      <c r="D23" s="32" t="s">
        <v>218</v>
      </c>
      <c r="E23" s="263" t="s">
        <v>226</v>
      </c>
      <c r="F23" s="532">
        <v>2765.8</v>
      </c>
      <c r="G23" s="82">
        <v>1276.3</v>
      </c>
      <c r="H23" s="478">
        <v>1238</v>
      </c>
      <c r="I23" s="83">
        <f>H23/H6</f>
        <v>5.1119251468811364E-3</v>
      </c>
      <c r="J23" s="80">
        <f t="shared" si="14"/>
        <v>-38.299999999999955</v>
      </c>
      <c r="K23" s="110">
        <f t="shared" si="15"/>
        <v>0.96999138133667639</v>
      </c>
      <c r="L23" s="218"/>
      <c r="M23" s="410"/>
      <c r="N23" s="85"/>
      <c r="O23" s="478"/>
      <c r="P23" s="85"/>
      <c r="Q23" s="300"/>
      <c r="R23" s="219">
        <f t="shared" si="4"/>
        <v>2765.8</v>
      </c>
      <c r="S23" s="410">
        <f t="shared" si="5"/>
        <v>2765.8</v>
      </c>
      <c r="T23" s="85">
        <f t="shared" si="16"/>
        <v>1276.3</v>
      </c>
      <c r="U23" s="85">
        <f t="shared" si="6"/>
        <v>1238</v>
      </c>
      <c r="V23" s="85">
        <f t="shared" si="2"/>
        <v>-38.299999999999955</v>
      </c>
      <c r="W23" s="98">
        <f t="shared" si="3"/>
        <v>0.96999138133667639</v>
      </c>
      <c r="X23" s="16"/>
      <c r="Y23" s="405" t="str">
        <f t="shared" si="0"/>
        <v/>
      </c>
      <c r="Z23" s="405" t="str">
        <f t="shared" si="1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7"/>
      <c r="B24" s="31" t="s">
        <v>52</v>
      </c>
      <c r="C24" s="31" t="s">
        <v>227</v>
      </c>
      <c r="D24" s="32">
        <v>1040</v>
      </c>
      <c r="E24" s="263" t="s">
        <v>228</v>
      </c>
      <c r="F24" s="532">
        <v>657.8</v>
      </c>
      <c r="G24" s="82">
        <v>295.7</v>
      </c>
      <c r="H24" s="478">
        <v>120.5</v>
      </c>
      <c r="I24" s="83">
        <f>H24/H6</f>
        <v>4.9756621987009442E-4</v>
      </c>
      <c r="J24" s="80">
        <f t="shared" si="14"/>
        <v>-175.2</v>
      </c>
      <c r="K24" s="110">
        <f t="shared" si="15"/>
        <v>0.4075076090632398</v>
      </c>
      <c r="L24" s="218"/>
      <c r="M24" s="410"/>
      <c r="N24" s="85"/>
      <c r="O24" s="478"/>
      <c r="P24" s="85"/>
      <c r="Q24" s="300"/>
      <c r="R24" s="219">
        <f t="shared" si="4"/>
        <v>657.8</v>
      </c>
      <c r="S24" s="410">
        <f t="shared" si="5"/>
        <v>657.8</v>
      </c>
      <c r="T24" s="85">
        <f t="shared" si="16"/>
        <v>295.7</v>
      </c>
      <c r="U24" s="85">
        <f t="shared" si="6"/>
        <v>120.5</v>
      </c>
      <c r="V24" s="85">
        <f t="shared" si="2"/>
        <v>-175.2</v>
      </c>
      <c r="W24" s="98">
        <f t="shared" si="3"/>
        <v>0.4075076090632398</v>
      </c>
      <c r="X24" s="16"/>
      <c r="Y24" s="405" t="str">
        <f t="shared" si="0"/>
        <v/>
      </c>
      <c r="Z24" s="405" t="str">
        <f t="shared" si="1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7"/>
      <c r="B25" s="31" t="s">
        <v>67</v>
      </c>
      <c r="C25" s="31" t="s">
        <v>229</v>
      </c>
      <c r="D25" s="32">
        <v>1040</v>
      </c>
      <c r="E25" s="264" t="s">
        <v>319</v>
      </c>
      <c r="F25" s="532">
        <v>7785.4</v>
      </c>
      <c r="G25" s="82">
        <v>3490.1</v>
      </c>
      <c r="H25" s="478">
        <v>3241.4</v>
      </c>
      <c r="I25" s="83">
        <f>H25/H6</f>
        <v>1.3384324855493146E-2</v>
      </c>
      <c r="J25" s="80">
        <f t="shared" si="14"/>
        <v>-248.69999999999982</v>
      </c>
      <c r="K25" s="110">
        <f t="shared" si="15"/>
        <v>0.92874129681097972</v>
      </c>
      <c r="L25" s="218"/>
      <c r="M25" s="410"/>
      <c r="N25" s="85"/>
      <c r="O25" s="478"/>
      <c r="P25" s="85"/>
      <c r="Q25" s="300"/>
      <c r="R25" s="219">
        <f t="shared" si="4"/>
        <v>7785.4</v>
      </c>
      <c r="S25" s="410">
        <f t="shared" si="5"/>
        <v>7785.4</v>
      </c>
      <c r="T25" s="85">
        <f t="shared" si="16"/>
        <v>3490.1</v>
      </c>
      <c r="U25" s="85">
        <f t="shared" si="6"/>
        <v>3241.4</v>
      </c>
      <c r="V25" s="85">
        <f t="shared" si="2"/>
        <v>-248.69999999999982</v>
      </c>
      <c r="W25" s="98">
        <f t="shared" si="3"/>
        <v>0.92874129681097972</v>
      </c>
      <c r="X25" s="16"/>
      <c r="Y25" s="405" t="str">
        <f t="shared" si="0"/>
        <v/>
      </c>
      <c r="Z25" s="405" t="str">
        <f t="shared" si="1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2.25" customHeight="1" x14ac:dyDescent="0.25">
      <c r="A26" s="47"/>
      <c r="B26" s="31" t="s">
        <v>13</v>
      </c>
      <c r="C26" s="31" t="s">
        <v>320</v>
      </c>
      <c r="D26" s="32" t="s">
        <v>239</v>
      </c>
      <c r="E26" s="518" t="s">
        <v>321</v>
      </c>
      <c r="F26" s="532">
        <v>8636</v>
      </c>
      <c r="G26" s="82">
        <v>4328.1000000000004</v>
      </c>
      <c r="H26" s="478">
        <v>4328.1000000000004</v>
      </c>
      <c r="I26" s="83">
        <f>H26/H6</f>
        <v>1.7871505030869345E-2</v>
      </c>
      <c r="J26" s="80">
        <f t="shared" si="14"/>
        <v>0</v>
      </c>
      <c r="K26" s="110">
        <f t="shared" si="15"/>
        <v>1</v>
      </c>
      <c r="L26" s="218"/>
      <c r="M26" s="410"/>
      <c r="N26" s="85"/>
      <c r="O26" s="478"/>
      <c r="P26" s="85"/>
      <c r="Q26" s="300"/>
      <c r="R26" s="219">
        <f t="shared" si="4"/>
        <v>8636</v>
      </c>
      <c r="S26" s="410">
        <f t="shared" si="5"/>
        <v>8636</v>
      </c>
      <c r="T26" s="85">
        <f t="shared" si="16"/>
        <v>4328.1000000000004</v>
      </c>
      <c r="U26" s="85">
        <f t="shared" si="6"/>
        <v>4328.1000000000004</v>
      </c>
      <c r="V26" s="85">
        <f t="shared" si="2"/>
        <v>0</v>
      </c>
      <c r="W26" s="98">
        <f t="shared" si="3"/>
        <v>1</v>
      </c>
      <c r="X26" s="16"/>
      <c r="Y26" s="405" t="str">
        <f t="shared" si="0"/>
        <v/>
      </c>
      <c r="Z26" s="405" t="str">
        <f t="shared" si="1"/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48" customHeight="1" x14ac:dyDescent="0.25">
      <c r="A27" s="47"/>
      <c r="B27" s="31"/>
      <c r="C27" s="31" t="s">
        <v>364</v>
      </c>
      <c r="D27" s="32" t="s">
        <v>239</v>
      </c>
      <c r="E27" s="518" t="s">
        <v>363</v>
      </c>
      <c r="F27" s="532">
        <v>1394</v>
      </c>
      <c r="G27" s="82">
        <v>640.1</v>
      </c>
      <c r="H27" s="478">
        <v>613.4</v>
      </c>
      <c r="I27" s="83">
        <f>H27/H6</f>
        <v>2.5328391640524143E-3</v>
      </c>
      <c r="J27" s="80">
        <f t="shared" ref="J27" si="26">H27-G27</f>
        <v>-26.700000000000045</v>
      </c>
      <c r="K27" s="110">
        <f t="shared" ref="K27" si="27">H27/G27</f>
        <v>0.95828776753632239</v>
      </c>
      <c r="L27" s="218"/>
      <c r="M27" s="410"/>
      <c r="N27" s="85"/>
      <c r="O27" s="478"/>
      <c r="P27" s="85"/>
      <c r="Q27" s="300"/>
      <c r="R27" s="219">
        <f t="shared" ref="R27" si="28">SUM(F27,L27)</f>
        <v>1394</v>
      </c>
      <c r="S27" s="410">
        <f t="shared" ref="S27" si="29">SUM(F27,M27)</f>
        <v>1394</v>
      </c>
      <c r="T27" s="85">
        <f t="shared" ref="T27" si="30">SUM(G27,N27)</f>
        <v>640.1</v>
      </c>
      <c r="U27" s="85">
        <f t="shared" ref="U27" si="31">SUM(H27,O27)</f>
        <v>613.4</v>
      </c>
      <c r="V27" s="85">
        <f t="shared" ref="V27" si="32">U27-T27</f>
        <v>-26.700000000000045</v>
      </c>
      <c r="W27" s="98">
        <f t="shared" ref="W27" si="33">U27/T27</f>
        <v>0.95828776753632239</v>
      </c>
      <c r="X27" s="16"/>
      <c r="Y27" s="405"/>
      <c r="Z27" s="405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31.5" customHeight="1" x14ac:dyDescent="0.25">
      <c r="A28" s="47"/>
      <c r="B28" s="31" t="s">
        <v>14</v>
      </c>
      <c r="C28" s="31" t="s">
        <v>322</v>
      </c>
      <c r="D28" s="30">
        <v>1010</v>
      </c>
      <c r="E28" s="518" t="s">
        <v>323</v>
      </c>
      <c r="F28" s="532">
        <v>1005</v>
      </c>
      <c r="G28" s="82">
        <v>475.1</v>
      </c>
      <c r="H28" s="478">
        <v>424.6</v>
      </c>
      <c r="I28" s="83">
        <f>H28/H6</f>
        <v>1.7532499332518017E-3</v>
      </c>
      <c r="J28" s="80">
        <f t="shared" si="14"/>
        <v>-50.5</v>
      </c>
      <c r="K28" s="110">
        <f t="shared" si="15"/>
        <v>0.89370658808671855</v>
      </c>
      <c r="L28" s="218"/>
      <c r="M28" s="410"/>
      <c r="N28" s="85"/>
      <c r="O28" s="478"/>
      <c r="P28" s="85"/>
      <c r="Q28" s="300"/>
      <c r="R28" s="219">
        <f t="shared" si="4"/>
        <v>1005</v>
      </c>
      <c r="S28" s="410">
        <f t="shared" si="5"/>
        <v>1005</v>
      </c>
      <c r="T28" s="85">
        <f>SUM(G28,N28)</f>
        <v>475.1</v>
      </c>
      <c r="U28" s="85">
        <f t="shared" si="6"/>
        <v>424.6</v>
      </c>
      <c r="V28" s="85">
        <f t="shared" si="2"/>
        <v>-50.5</v>
      </c>
      <c r="W28" s="98">
        <f t="shared" si="3"/>
        <v>0.89370658808671855</v>
      </c>
      <c r="X28" s="16"/>
      <c r="Y28" s="405" t="str">
        <f t="shared" si="0"/>
        <v/>
      </c>
      <c r="Z28" s="405" t="str">
        <f t="shared" si="1"/>
        <v/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50.25" customHeight="1" x14ac:dyDescent="0.25">
      <c r="A29" s="47"/>
      <c r="B29" s="35"/>
      <c r="C29" s="35" t="s">
        <v>366</v>
      </c>
      <c r="D29" s="40">
        <v>1040</v>
      </c>
      <c r="E29" s="555" t="s">
        <v>365</v>
      </c>
      <c r="F29" s="532">
        <v>34.799999999999997</v>
      </c>
      <c r="G29" s="82">
        <v>18.100000000000001</v>
      </c>
      <c r="H29" s="478"/>
      <c r="I29" s="83">
        <f>H29/H6</f>
        <v>0</v>
      </c>
      <c r="J29" s="80">
        <f t="shared" ref="J29" si="34">H29-G29</f>
        <v>-18.100000000000001</v>
      </c>
      <c r="K29" s="110">
        <f t="shared" ref="K29" si="35">H29/G29</f>
        <v>0</v>
      </c>
      <c r="L29" s="218"/>
      <c r="M29" s="410"/>
      <c r="N29" s="85"/>
      <c r="O29" s="478"/>
      <c r="P29" s="85"/>
      <c r="Q29" s="300"/>
      <c r="R29" s="219">
        <f t="shared" si="4"/>
        <v>34.799999999999997</v>
      </c>
      <c r="S29" s="410">
        <f t="shared" si="5"/>
        <v>34.799999999999997</v>
      </c>
      <c r="T29" s="85">
        <f t="shared" ref="T29" si="36">SUM(G29,N29)</f>
        <v>18.100000000000001</v>
      </c>
      <c r="U29" s="85">
        <f t="shared" si="6"/>
        <v>0</v>
      </c>
      <c r="V29" s="85">
        <f t="shared" si="2"/>
        <v>-18.100000000000001</v>
      </c>
      <c r="W29" s="98">
        <f t="shared" si="3"/>
        <v>0</v>
      </c>
      <c r="X29" s="16"/>
      <c r="Y29" s="405"/>
      <c r="Z29" s="405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45.75" customHeight="1" x14ac:dyDescent="0.25">
      <c r="A30" s="47"/>
      <c r="B30" s="35"/>
      <c r="C30" s="35" t="s">
        <v>367</v>
      </c>
      <c r="D30" s="40">
        <v>1010</v>
      </c>
      <c r="E30" s="556" t="s">
        <v>368</v>
      </c>
      <c r="F30" s="532">
        <v>20.399999999999999</v>
      </c>
      <c r="G30" s="82">
        <v>10.5</v>
      </c>
      <c r="H30" s="478">
        <v>8.1</v>
      </c>
      <c r="I30" s="83">
        <f>H30/H6</f>
        <v>3.3446360007865266E-5</v>
      </c>
      <c r="J30" s="80">
        <f t="shared" ref="J30" si="37">H30-G30</f>
        <v>-2.4000000000000004</v>
      </c>
      <c r="K30" s="110">
        <f t="shared" ref="K30" si="38">H30/G30</f>
        <v>0.77142857142857135</v>
      </c>
      <c r="L30" s="218"/>
      <c r="M30" s="410"/>
      <c r="N30" s="85"/>
      <c r="O30" s="478"/>
      <c r="P30" s="85"/>
      <c r="Q30" s="300"/>
      <c r="R30" s="219">
        <f t="shared" ref="R30" si="39">SUM(F30,L30)</f>
        <v>20.399999999999999</v>
      </c>
      <c r="S30" s="410">
        <f t="shared" ref="S30" si="40">SUM(F30,M30)</f>
        <v>20.399999999999999</v>
      </c>
      <c r="T30" s="85">
        <f t="shared" ref="T30" si="41">SUM(G30,N30)</f>
        <v>10.5</v>
      </c>
      <c r="U30" s="85">
        <f t="shared" ref="U30" si="42">SUM(H30,O30)</f>
        <v>8.1</v>
      </c>
      <c r="V30" s="85">
        <f t="shared" ref="V30" si="43">U30-T30</f>
        <v>-2.4000000000000004</v>
      </c>
      <c r="W30" s="98">
        <f t="shared" ref="W30" si="44">U30/T30</f>
        <v>0.77142857142857135</v>
      </c>
      <c r="X30" s="16"/>
      <c r="Y30" s="405"/>
      <c r="Z30" s="405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30" customHeight="1" x14ac:dyDescent="0.25">
      <c r="A31" s="47"/>
      <c r="B31" s="35" t="s">
        <v>236</v>
      </c>
      <c r="C31" s="148" t="s">
        <v>237</v>
      </c>
      <c r="D31" s="148" t="s">
        <v>208</v>
      </c>
      <c r="E31" s="265" t="s">
        <v>238</v>
      </c>
      <c r="F31" s="536">
        <v>300.2</v>
      </c>
      <c r="G31" s="82">
        <v>150.1</v>
      </c>
      <c r="H31" s="602">
        <v>150.1</v>
      </c>
      <c r="I31" s="83">
        <f>H31/H6</f>
        <v>6.1978995520747858E-4</v>
      </c>
      <c r="J31" s="80">
        <f t="shared" si="14"/>
        <v>0</v>
      </c>
      <c r="K31" s="110">
        <f t="shared" si="15"/>
        <v>1</v>
      </c>
      <c r="L31" s="218"/>
      <c r="M31" s="410"/>
      <c r="N31" s="85"/>
      <c r="O31" s="478"/>
      <c r="P31" s="85"/>
      <c r="Q31" s="300"/>
      <c r="R31" s="219">
        <f>SUM(F31,L31)</f>
        <v>300.2</v>
      </c>
      <c r="S31" s="410">
        <f t="shared" ref="S31:U31" si="45">SUM(F31,M31)</f>
        <v>300.2</v>
      </c>
      <c r="T31" s="85">
        <f t="shared" si="45"/>
        <v>150.1</v>
      </c>
      <c r="U31" s="85">
        <f t="shared" si="45"/>
        <v>150.1</v>
      </c>
      <c r="V31" s="85">
        <f>U31-T31</f>
        <v>0</v>
      </c>
      <c r="W31" s="98">
        <f>U31/T31</f>
        <v>1</v>
      </c>
      <c r="X31" s="16"/>
      <c r="Y31" s="405" t="str">
        <f t="shared" si="0"/>
        <v/>
      </c>
      <c r="Z31" s="405" t="str">
        <f t="shared" si="1"/>
        <v/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7.25" customHeight="1" x14ac:dyDescent="0.25">
      <c r="A32" s="47"/>
      <c r="B32" s="31" t="s">
        <v>20</v>
      </c>
      <c r="C32" s="32" t="s">
        <v>240</v>
      </c>
      <c r="D32" s="32" t="s">
        <v>241</v>
      </c>
      <c r="E32" s="266" t="s">
        <v>242</v>
      </c>
      <c r="F32" s="238">
        <v>3573.3</v>
      </c>
      <c r="G32" s="191">
        <v>1835.1</v>
      </c>
      <c r="H32" s="478">
        <v>1671.5</v>
      </c>
      <c r="I32" s="83">
        <f>H32/H6</f>
        <v>6.9019247843391113E-3</v>
      </c>
      <c r="J32" s="80">
        <f t="shared" si="14"/>
        <v>-163.59999999999991</v>
      </c>
      <c r="K32" s="110">
        <f t="shared" si="15"/>
        <v>0.91084954498392467</v>
      </c>
      <c r="L32" s="218">
        <v>60.2</v>
      </c>
      <c r="M32" s="410">
        <v>64.900000000000006</v>
      </c>
      <c r="N32" s="85">
        <v>30.2</v>
      </c>
      <c r="O32" s="478">
        <v>30.2</v>
      </c>
      <c r="P32" s="85">
        <f>O32-N32</f>
        <v>0</v>
      </c>
      <c r="Q32" s="236">
        <f>O32/N32</f>
        <v>1</v>
      </c>
      <c r="R32" s="219">
        <f t="shared" si="4"/>
        <v>3633.5</v>
      </c>
      <c r="S32" s="410">
        <f t="shared" si="5"/>
        <v>3638.2000000000003</v>
      </c>
      <c r="T32" s="85">
        <f>SUM(G32,N32)</f>
        <v>1865.3</v>
      </c>
      <c r="U32" s="85">
        <f t="shared" si="6"/>
        <v>1701.7</v>
      </c>
      <c r="V32" s="85">
        <f t="shared" si="2"/>
        <v>-163.59999999999991</v>
      </c>
      <c r="W32" s="98">
        <f t="shared" si="3"/>
        <v>0.91229292875140733</v>
      </c>
      <c r="X32" s="16"/>
      <c r="Y32" s="405" t="str">
        <f t="shared" si="0"/>
        <v/>
      </c>
      <c r="Z32" s="405" t="str">
        <f t="shared" si="1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62" s="3" customFormat="1" ht="36" customHeight="1" x14ac:dyDescent="0.25">
      <c r="A33" s="47"/>
      <c r="B33" s="31" t="s">
        <v>89</v>
      </c>
      <c r="C33" s="31" t="s">
        <v>243</v>
      </c>
      <c r="D33" s="32" t="s">
        <v>239</v>
      </c>
      <c r="E33" s="263" t="s">
        <v>324</v>
      </c>
      <c r="F33" s="238">
        <v>6588.55</v>
      </c>
      <c r="G33" s="191">
        <v>3303.2</v>
      </c>
      <c r="H33" s="478">
        <v>2990.6</v>
      </c>
      <c r="I33" s="83">
        <f>H33/H6</f>
        <v>1.2348726449323688E-2</v>
      </c>
      <c r="J33" s="80">
        <f t="shared" si="14"/>
        <v>-312.59999999999991</v>
      </c>
      <c r="K33" s="110">
        <f t="shared" si="15"/>
        <v>0.90536449503511751</v>
      </c>
      <c r="L33" s="218">
        <v>265.39999999999998</v>
      </c>
      <c r="M33" s="410">
        <v>310.75</v>
      </c>
      <c r="N33" s="85">
        <v>276.60000000000002</v>
      </c>
      <c r="O33" s="478">
        <v>83.2</v>
      </c>
      <c r="P33" s="85">
        <f>O33-N33</f>
        <v>-193.40000000000003</v>
      </c>
      <c r="Q33" s="236">
        <f>O33/N33</f>
        <v>0.30079537237888648</v>
      </c>
      <c r="R33" s="219">
        <f t="shared" ref="R33:R39" si="46">SUM(F33,L33)</f>
        <v>6853.95</v>
      </c>
      <c r="S33" s="410">
        <f>SUM(F33,M33)</f>
        <v>6899.3</v>
      </c>
      <c r="T33" s="85">
        <f>SUM(G33,N33)</f>
        <v>3579.7999999999997</v>
      </c>
      <c r="U33" s="85">
        <f t="shared" si="6"/>
        <v>3073.7999999999997</v>
      </c>
      <c r="V33" s="85">
        <f>U33-T33</f>
        <v>-506</v>
      </c>
      <c r="W33" s="98">
        <f>U33/T33</f>
        <v>0.85865132130286603</v>
      </c>
      <c r="X33" s="16"/>
      <c r="Y33" s="405" t="str">
        <f t="shared" si="0"/>
        <v/>
      </c>
      <c r="Z33" s="405" t="str">
        <f t="shared" si="1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62" s="422" customFormat="1" ht="17.25" customHeight="1" x14ac:dyDescent="0.25">
      <c r="A34" s="426"/>
      <c r="B34" s="458"/>
      <c r="C34" s="399"/>
      <c r="D34" s="400"/>
      <c r="E34" s="597" t="s">
        <v>96</v>
      </c>
      <c r="F34" s="537">
        <v>420</v>
      </c>
      <c r="G34" s="459">
        <v>266.10000000000002</v>
      </c>
      <c r="H34" s="460">
        <v>80</v>
      </c>
      <c r="I34" s="83">
        <f>H34/H7</f>
        <v>9.4883412007495808E-4</v>
      </c>
      <c r="J34" s="412">
        <f t="shared" si="14"/>
        <v>-186.10000000000002</v>
      </c>
      <c r="K34" s="462">
        <f t="shared" si="15"/>
        <v>0.30063885757234121</v>
      </c>
      <c r="L34" s="420"/>
      <c r="M34" s="484"/>
      <c r="N34" s="414"/>
      <c r="O34" s="460"/>
      <c r="P34" s="414"/>
      <c r="Q34" s="434"/>
      <c r="R34" s="424">
        <f t="shared" si="46"/>
        <v>420</v>
      </c>
      <c r="S34" s="484">
        <f>SUM(F34,M34)</f>
        <v>420</v>
      </c>
      <c r="T34" s="414">
        <f>SUM(G34,N34)</f>
        <v>266.10000000000002</v>
      </c>
      <c r="U34" s="414">
        <f t="shared" ref="U34" si="47">SUM(H34,O34)</f>
        <v>80</v>
      </c>
      <c r="V34" s="414">
        <f>U34-T34</f>
        <v>-186.10000000000002</v>
      </c>
      <c r="W34" s="416">
        <f>U34/T34</f>
        <v>0.30063885757234121</v>
      </c>
      <c r="X34" s="417"/>
      <c r="Y34" s="418" t="str">
        <f t="shared" si="0"/>
        <v/>
      </c>
      <c r="Z34" s="418" t="str">
        <f t="shared" si="1"/>
        <v/>
      </c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</row>
    <row r="35" spans="1:62" s="3" customFormat="1" ht="24.75" customHeight="1" x14ac:dyDescent="0.25">
      <c r="A35" s="47"/>
      <c r="B35" s="32" t="s">
        <v>16</v>
      </c>
      <c r="C35" s="151" t="s">
        <v>244</v>
      </c>
      <c r="D35" s="151" t="s">
        <v>218</v>
      </c>
      <c r="E35" s="267" t="s">
        <v>245</v>
      </c>
      <c r="F35" s="532">
        <v>27</v>
      </c>
      <c r="G35" s="82">
        <v>20</v>
      </c>
      <c r="H35" s="602">
        <v>19.899999999999999</v>
      </c>
      <c r="I35" s="83">
        <f>H35/H6</f>
        <v>8.2170686932903553E-5</v>
      </c>
      <c r="J35" s="80">
        <f>H35-G35</f>
        <v>-0.10000000000000142</v>
      </c>
      <c r="K35" s="110">
        <f>H35/G35</f>
        <v>0.99499999999999988</v>
      </c>
      <c r="L35" s="218"/>
      <c r="M35" s="410"/>
      <c r="N35" s="85"/>
      <c r="O35" s="478"/>
      <c r="P35" s="85"/>
      <c r="Q35" s="300"/>
      <c r="R35" s="219">
        <f t="shared" si="46"/>
        <v>27</v>
      </c>
      <c r="S35" s="410">
        <f t="shared" ref="S35:U37" si="48">SUM(F35,M35)</f>
        <v>27</v>
      </c>
      <c r="T35" s="85">
        <f t="shared" si="48"/>
        <v>20</v>
      </c>
      <c r="U35" s="85">
        <f t="shared" si="6"/>
        <v>19.899999999999999</v>
      </c>
      <c r="V35" s="85">
        <f t="shared" ref="V35:V38" si="49">U35-T35</f>
        <v>-0.10000000000000142</v>
      </c>
      <c r="W35" s="98">
        <f t="shared" ref="W35:W39" si="50">U35/T35</f>
        <v>0.99499999999999988</v>
      </c>
      <c r="X35" s="16"/>
      <c r="Y35" s="405" t="str">
        <f t="shared" si="0"/>
        <v/>
      </c>
      <c r="Z35" s="405" t="str">
        <f t="shared" si="1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62" s="3" customFormat="1" ht="33.75" customHeight="1" x14ac:dyDescent="0.25">
      <c r="A36" s="47"/>
      <c r="B36" s="32" t="s">
        <v>17</v>
      </c>
      <c r="C36" s="151" t="s">
        <v>326</v>
      </c>
      <c r="D36" s="32" t="s">
        <v>218</v>
      </c>
      <c r="E36" s="268" t="s">
        <v>325</v>
      </c>
      <c r="F36" s="532">
        <v>1717.3</v>
      </c>
      <c r="G36" s="82">
        <v>919.8</v>
      </c>
      <c r="H36" s="478">
        <v>804.3</v>
      </c>
      <c r="I36" s="83">
        <f>H36/H6</f>
        <v>3.3210996733735844E-3</v>
      </c>
      <c r="J36" s="80">
        <f>H36-G36</f>
        <v>-115.5</v>
      </c>
      <c r="K36" s="110">
        <f>H36/G36</f>
        <v>0.87442922374429222</v>
      </c>
      <c r="L36" s="218"/>
      <c r="M36" s="410"/>
      <c r="N36" s="85"/>
      <c r="O36" s="478"/>
      <c r="P36" s="85">
        <f>O36-N36</f>
        <v>0</v>
      </c>
      <c r="Q36" s="236"/>
      <c r="R36" s="219">
        <f t="shared" si="46"/>
        <v>1717.3</v>
      </c>
      <c r="S36" s="410">
        <f t="shared" si="48"/>
        <v>1717.3</v>
      </c>
      <c r="T36" s="85">
        <f t="shared" si="48"/>
        <v>919.8</v>
      </c>
      <c r="U36" s="85">
        <f t="shared" si="48"/>
        <v>804.3</v>
      </c>
      <c r="V36" s="85">
        <f t="shared" si="49"/>
        <v>-115.5</v>
      </c>
      <c r="W36" s="98">
        <f t="shared" si="50"/>
        <v>0.87442922374429222</v>
      </c>
      <c r="X36" s="16"/>
      <c r="Y36" s="405" t="str">
        <f t="shared" si="0"/>
        <v/>
      </c>
      <c r="Z36" s="405" t="str">
        <f t="shared" si="1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62" s="3" customFormat="1" ht="22.9" customHeight="1" x14ac:dyDescent="0.25">
      <c r="A37" s="47"/>
      <c r="B37" s="32"/>
      <c r="C37" s="151" t="s">
        <v>378</v>
      </c>
      <c r="D37" s="32" t="s">
        <v>218</v>
      </c>
      <c r="E37" s="268" t="s">
        <v>379</v>
      </c>
      <c r="F37" s="532">
        <v>20.7</v>
      </c>
      <c r="G37" s="82">
        <v>13.4</v>
      </c>
      <c r="H37" s="478">
        <v>13.4</v>
      </c>
      <c r="I37" s="83">
        <f>H37/H6</f>
        <v>5.5331015321653657E-5</v>
      </c>
      <c r="J37" s="80">
        <f>H37-G37</f>
        <v>0</v>
      </c>
      <c r="K37" s="110">
        <f>H37/G37</f>
        <v>1</v>
      </c>
      <c r="L37" s="218"/>
      <c r="M37" s="410"/>
      <c r="N37" s="85"/>
      <c r="O37" s="478"/>
      <c r="P37" s="85"/>
      <c r="Q37" s="236"/>
      <c r="R37" s="219">
        <f t="shared" si="46"/>
        <v>20.7</v>
      </c>
      <c r="S37" s="410">
        <f t="shared" si="48"/>
        <v>20.7</v>
      </c>
      <c r="T37" s="85">
        <f t="shared" si="48"/>
        <v>13.4</v>
      </c>
      <c r="U37" s="85">
        <f t="shared" si="48"/>
        <v>13.4</v>
      </c>
      <c r="V37" s="85">
        <f>U37-T37</f>
        <v>0</v>
      </c>
      <c r="W37" s="98">
        <f t="shared" ref="W37" si="51">U37/T37</f>
        <v>1</v>
      </c>
      <c r="X37" s="16"/>
      <c r="Y37" s="405"/>
      <c r="Z37" s="405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62" ht="20.25" customHeight="1" x14ac:dyDescent="0.25">
      <c r="A38" s="47"/>
      <c r="B38" s="32" t="s">
        <v>19</v>
      </c>
      <c r="C38" s="151" t="s">
        <v>246</v>
      </c>
      <c r="D38" s="32" t="s">
        <v>218</v>
      </c>
      <c r="E38" s="268" t="s">
        <v>257</v>
      </c>
      <c r="F38" s="218">
        <v>1225.5</v>
      </c>
      <c r="G38" s="86">
        <v>644.20000000000005</v>
      </c>
      <c r="H38" s="603">
        <v>555.79999999999995</v>
      </c>
      <c r="I38" s="83">
        <f>H38/H6</f>
        <v>2.294998381774261E-3</v>
      </c>
      <c r="J38" s="80">
        <f t="shared" ref="J38:J46" si="52">H38-G38</f>
        <v>-88.400000000000091</v>
      </c>
      <c r="K38" s="110">
        <f t="shared" ref="K38:K49" si="53">H38/G38</f>
        <v>0.86277553554796638</v>
      </c>
      <c r="L38" s="218">
        <v>72.5</v>
      </c>
      <c r="M38" s="410">
        <v>72.5</v>
      </c>
      <c r="N38" s="85">
        <v>45</v>
      </c>
      <c r="O38" s="410"/>
      <c r="P38" s="85">
        <f>O38-N38</f>
        <v>-45</v>
      </c>
      <c r="Q38" s="236">
        <f>O38/N38</f>
        <v>0</v>
      </c>
      <c r="R38" s="219">
        <f t="shared" si="46"/>
        <v>1298</v>
      </c>
      <c r="S38" s="410">
        <f t="shared" ref="S38:U39" si="54">SUM(F38,M38)</f>
        <v>1298</v>
      </c>
      <c r="T38" s="85">
        <f t="shared" si="54"/>
        <v>689.2</v>
      </c>
      <c r="U38" s="85">
        <f t="shared" si="54"/>
        <v>555.79999999999995</v>
      </c>
      <c r="V38" s="85">
        <f t="shared" si="49"/>
        <v>-133.40000000000009</v>
      </c>
      <c r="W38" s="98">
        <f t="shared" si="50"/>
        <v>0.80644225188624485</v>
      </c>
      <c r="X38" s="16"/>
      <c r="Y38" s="405" t="str">
        <f t="shared" si="0"/>
        <v/>
      </c>
      <c r="Z38" s="405" t="str">
        <f t="shared" si="1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21.75" customHeight="1" x14ac:dyDescent="0.25">
      <c r="A39" s="47"/>
      <c r="B39" s="32" t="s">
        <v>18</v>
      </c>
      <c r="C39" s="151" t="s">
        <v>327</v>
      </c>
      <c r="D39" s="32" t="s">
        <v>218</v>
      </c>
      <c r="E39" s="268" t="s">
        <v>249</v>
      </c>
      <c r="F39" s="218">
        <v>180.1</v>
      </c>
      <c r="G39" s="86">
        <v>91.5</v>
      </c>
      <c r="H39" s="603">
        <v>77.2</v>
      </c>
      <c r="I39" s="83">
        <f>H39/H6</f>
        <v>3.1877271513669123E-4</v>
      </c>
      <c r="J39" s="80">
        <f t="shared" si="52"/>
        <v>-14.299999999999997</v>
      </c>
      <c r="K39" s="110">
        <f t="shared" si="53"/>
        <v>0.8437158469945355</v>
      </c>
      <c r="L39" s="218"/>
      <c r="M39" s="410"/>
      <c r="N39" s="85"/>
      <c r="O39" s="410"/>
      <c r="P39" s="85"/>
      <c r="Q39" s="300"/>
      <c r="R39" s="219">
        <f t="shared" si="46"/>
        <v>180.1</v>
      </c>
      <c r="S39" s="410">
        <f t="shared" si="54"/>
        <v>180.1</v>
      </c>
      <c r="T39" s="85">
        <f t="shared" si="54"/>
        <v>91.5</v>
      </c>
      <c r="U39" s="85">
        <f t="shared" si="54"/>
        <v>77.2</v>
      </c>
      <c r="V39" s="85">
        <f>U39-T39</f>
        <v>-14.299999999999997</v>
      </c>
      <c r="W39" s="98">
        <f t="shared" si="50"/>
        <v>0.8437158469945355</v>
      </c>
      <c r="X39" s="16"/>
      <c r="Y39" s="405" t="str">
        <f t="shared" si="0"/>
        <v/>
      </c>
      <c r="Z39" s="405" t="str">
        <f t="shared" si="1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41.45" customHeight="1" x14ac:dyDescent="0.25">
      <c r="A40" s="47"/>
      <c r="B40" s="32"/>
      <c r="C40" s="151" t="s">
        <v>372</v>
      </c>
      <c r="D40" s="32" t="s">
        <v>218</v>
      </c>
      <c r="E40" s="562" t="s">
        <v>373</v>
      </c>
      <c r="F40" s="218">
        <v>173.1</v>
      </c>
      <c r="G40" s="86">
        <v>87.5</v>
      </c>
      <c r="H40" s="603">
        <v>83.5</v>
      </c>
      <c r="I40" s="83">
        <f>H40/H6</f>
        <v>3.4478655069836422E-4</v>
      </c>
      <c r="J40" s="80">
        <f t="shared" si="52"/>
        <v>-4</v>
      </c>
      <c r="K40" s="110">
        <f t="shared" si="53"/>
        <v>0.95428571428571429</v>
      </c>
      <c r="L40" s="218"/>
      <c r="M40" s="410"/>
      <c r="N40" s="85"/>
      <c r="O40" s="410"/>
      <c r="P40" s="85"/>
      <c r="Q40" s="300"/>
      <c r="R40" s="219">
        <f t="shared" ref="R40" si="55">SUM(F40,L40)</f>
        <v>173.1</v>
      </c>
      <c r="S40" s="410">
        <f t="shared" ref="S40" si="56">SUM(F40,M40)</f>
        <v>173.1</v>
      </c>
      <c r="T40" s="85">
        <f t="shared" ref="T40" si="57">SUM(G40,N40)</f>
        <v>87.5</v>
      </c>
      <c r="U40" s="85">
        <f t="shared" ref="U40" si="58">SUM(H40,O40)</f>
        <v>83.5</v>
      </c>
      <c r="V40" s="85">
        <f>U40-T40</f>
        <v>-4</v>
      </c>
      <c r="W40" s="98">
        <f t="shared" ref="W40" si="59">U40/T40</f>
        <v>0.95428571428571429</v>
      </c>
      <c r="X40" s="16"/>
      <c r="Y40" s="405"/>
      <c r="Z40" s="40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63" customHeight="1" x14ac:dyDescent="0.25">
      <c r="A41" s="47"/>
      <c r="B41" s="32" t="s">
        <v>77</v>
      </c>
      <c r="C41" s="151" t="s">
        <v>247</v>
      </c>
      <c r="D41" s="32" t="s">
        <v>239</v>
      </c>
      <c r="E41" s="265" t="s">
        <v>328</v>
      </c>
      <c r="F41" s="218">
        <v>57.2</v>
      </c>
      <c r="G41" s="86">
        <v>28.55</v>
      </c>
      <c r="H41" s="410">
        <v>22.4</v>
      </c>
      <c r="I41" s="83">
        <f>H41/H6</f>
        <v>9.2493637552615055E-5</v>
      </c>
      <c r="J41" s="80">
        <f t="shared" si="52"/>
        <v>-6.1500000000000021</v>
      </c>
      <c r="K41" s="110">
        <f t="shared" si="53"/>
        <v>0.78458844133099814</v>
      </c>
      <c r="L41" s="218"/>
      <c r="M41" s="410"/>
      <c r="N41" s="85"/>
      <c r="O41" s="410"/>
      <c r="P41" s="85">
        <f>O41-N41</f>
        <v>0</v>
      </c>
      <c r="Q41" s="300"/>
      <c r="R41" s="219">
        <f t="shared" si="4"/>
        <v>57.2</v>
      </c>
      <c r="S41" s="410">
        <f t="shared" si="5"/>
        <v>57.2</v>
      </c>
      <c r="T41" s="85">
        <f>SUM(G41,N41)</f>
        <v>28.55</v>
      </c>
      <c r="U41" s="85">
        <f t="shared" si="6"/>
        <v>22.4</v>
      </c>
      <c r="V41" s="85">
        <f t="shared" si="2"/>
        <v>-6.1500000000000021</v>
      </c>
      <c r="W41" s="98">
        <f t="shared" si="3"/>
        <v>0.78458844133099814</v>
      </c>
      <c r="X41" s="16"/>
      <c r="Y41" s="405" t="str">
        <f t="shared" si="0"/>
        <v/>
      </c>
      <c r="Z41" s="405" t="str">
        <f t="shared" si="1"/>
        <v/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37.5" customHeight="1" x14ac:dyDescent="0.25">
      <c r="A42" s="47"/>
      <c r="B42" s="32"/>
      <c r="C42" s="151" t="s">
        <v>375</v>
      </c>
      <c r="D42" s="32" t="s">
        <v>207</v>
      </c>
      <c r="E42" s="326" t="s">
        <v>374</v>
      </c>
      <c r="F42" s="531">
        <v>62.7</v>
      </c>
      <c r="G42" s="85">
        <v>30</v>
      </c>
      <c r="H42" s="410">
        <v>12.5</v>
      </c>
      <c r="I42" s="83">
        <f>H42/H6</f>
        <v>5.1614753098557512E-5</v>
      </c>
      <c r="J42" s="80">
        <f t="shared" ref="J42" si="60">H42-G42</f>
        <v>-17.5</v>
      </c>
      <c r="K42" s="110">
        <f t="shared" ref="K42" si="61">H42/G42</f>
        <v>0.41666666666666669</v>
      </c>
      <c r="L42" s="218"/>
      <c r="M42" s="410"/>
      <c r="N42" s="85"/>
      <c r="O42" s="410"/>
      <c r="P42" s="85"/>
      <c r="Q42" s="300"/>
      <c r="R42" s="219">
        <f t="shared" si="4"/>
        <v>62.7</v>
      </c>
      <c r="S42" s="410">
        <f t="shared" si="5"/>
        <v>62.7</v>
      </c>
      <c r="T42" s="85">
        <f t="shared" ref="T42:T43" si="62">SUM(G42,N42)</f>
        <v>30</v>
      </c>
      <c r="U42" s="85">
        <f t="shared" si="6"/>
        <v>12.5</v>
      </c>
      <c r="V42" s="85">
        <f t="shared" ref="V42" si="63">U42-T42</f>
        <v>-17.5</v>
      </c>
      <c r="W42" s="98">
        <f t="shared" ref="W42" si="64">U42/T42</f>
        <v>0.41666666666666669</v>
      </c>
      <c r="X42" s="16"/>
      <c r="Y42" s="405"/>
      <c r="Z42" s="40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15.5" customHeight="1" x14ac:dyDescent="0.25">
      <c r="A43" s="47"/>
      <c r="B43" s="32"/>
      <c r="C43" s="151" t="s">
        <v>376</v>
      </c>
      <c r="D43" s="32" t="s">
        <v>218</v>
      </c>
      <c r="E43" s="326" t="s">
        <v>377</v>
      </c>
      <c r="F43" s="531">
        <v>10.9</v>
      </c>
      <c r="G43" s="94">
        <v>7.2</v>
      </c>
      <c r="H43" s="410">
        <v>7.2</v>
      </c>
      <c r="I43" s="83">
        <f>H43/H6</f>
        <v>2.9730097784769128E-5</v>
      </c>
      <c r="J43" s="80">
        <f t="shared" ref="J43" si="65">H43-G43</f>
        <v>0</v>
      </c>
      <c r="K43" s="110">
        <f t="shared" ref="K43" si="66">H43/G43</f>
        <v>1</v>
      </c>
      <c r="L43" s="218"/>
      <c r="M43" s="410"/>
      <c r="N43" s="85"/>
      <c r="O43" s="410"/>
      <c r="P43" s="85"/>
      <c r="Q43" s="300"/>
      <c r="R43" s="219">
        <f t="shared" si="4"/>
        <v>10.9</v>
      </c>
      <c r="S43" s="410">
        <f t="shared" si="5"/>
        <v>10.9</v>
      </c>
      <c r="T43" s="85">
        <f t="shared" si="62"/>
        <v>7.2</v>
      </c>
      <c r="U43" s="85">
        <f t="shared" si="6"/>
        <v>7.2</v>
      </c>
      <c r="V43" s="85">
        <f t="shared" ref="V43" si="67">U43-T43</f>
        <v>0</v>
      </c>
      <c r="W43" s="98">
        <f t="shared" ref="W43" si="68">U43/T43</f>
        <v>1</v>
      </c>
      <c r="X43" s="16"/>
      <c r="Y43" s="405"/>
      <c r="Z43" s="405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5" customFormat="1" ht="22.5" customHeight="1" thickBot="1" x14ac:dyDescent="0.3">
      <c r="A44" s="47"/>
      <c r="B44" s="31" t="s">
        <v>15</v>
      </c>
      <c r="C44" s="31" t="s">
        <v>329</v>
      </c>
      <c r="D44" s="31" t="s">
        <v>142</v>
      </c>
      <c r="E44" s="324" t="s">
        <v>330</v>
      </c>
      <c r="F44" s="531">
        <v>2525.56</v>
      </c>
      <c r="G44" s="96">
        <v>1860.3</v>
      </c>
      <c r="H44" s="410">
        <v>750.57</v>
      </c>
      <c r="I44" s="83">
        <f>H44/H6</f>
        <v>3.0992388186547454E-3</v>
      </c>
      <c r="J44" s="84">
        <f t="shared" si="52"/>
        <v>-1109.73</v>
      </c>
      <c r="K44" s="110">
        <f t="shared" si="53"/>
        <v>0.40346718271246579</v>
      </c>
      <c r="L44" s="218"/>
      <c r="M44" s="410"/>
      <c r="N44" s="85"/>
      <c r="O44" s="410"/>
      <c r="P44" s="85"/>
      <c r="Q44" s="300"/>
      <c r="R44" s="218">
        <f t="shared" si="4"/>
        <v>2525.56</v>
      </c>
      <c r="S44" s="410">
        <f t="shared" si="5"/>
        <v>2525.56</v>
      </c>
      <c r="T44" s="85">
        <f>SUM(G44,N44)</f>
        <v>1860.3</v>
      </c>
      <c r="U44" s="85">
        <f t="shared" si="6"/>
        <v>750.57</v>
      </c>
      <c r="V44" s="85">
        <f t="shared" si="2"/>
        <v>-1109.73</v>
      </c>
      <c r="W44" s="98">
        <f t="shared" si="3"/>
        <v>0.40346718271246579</v>
      </c>
      <c r="X44" s="17"/>
      <c r="Y44" s="405" t="str">
        <f t="shared" si="0"/>
        <v/>
      </c>
      <c r="Z44" s="405" t="str">
        <f t="shared" si="1"/>
        <v/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62" s="3" customFormat="1" ht="26.25" customHeight="1" thickBot="1" x14ac:dyDescent="0.3">
      <c r="A45" s="45"/>
      <c r="B45" s="37"/>
      <c r="C45" s="37"/>
      <c r="D45" s="37"/>
      <c r="E45" s="269" t="s">
        <v>90</v>
      </c>
      <c r="F45" s="102">
        <f>SUM(F46,F84,F89,F73)</f>
        <v>248370</v>
      </c>
      <c r="G45" s="92">
        <f>SUM(G46,G84,G89,G73)</f>
        <v>136274.09000000003</v>
      </c>
      <c r="H45" s="395">
        <f>SUM(H46,H84,H89,H73)</f>
        <v>126379.25</v>
      </c>
      <c r="I45" s="77">
        <f>H45/H6</f>
        <v>0.52184270284247003</v>
      </c>
      <c r="J45" s="78">
        <f t="shared" si="52"/>
        <v>-9894.8400000000256</v>
      </c>
      <c r="K45" s="100">
        <f t="shared" si="53"/>
        <v>0.9273901590537128</v>
      </c>
      <c r="L45" s="102">
        <f>SUM(L46,L84,L89,L73)</f>
        <v>15885.999999999998</v>
      </c>
      <c r="M45" s="395">
        <f>SUM(M46,M84,M89,M73)</f>
        <v>16534.599999999999</v>
      </c>
      <c r="N45" s="76">
        <f>SUM(N46,N84,N89,N73)</f>
        <v>10430.800000000001</v>
      </c>
      <c r="O45" s="395">
        <f>SUM(O46,O84,O89,O73)</f>
        <v>5202.2</v>
      </c>
      <c r="P45" s="76">
        <f t="shared" ref="P45:P51" si="69">O45-N45</f>
        <v>-5228.6000000000013</v>
      </c>
      <c r="Q45" s="214">
        <f t="shared" ref="Q45:Q51" si="70">O45/N45</f>
        <v>0.49873451700732441</v>
      </c>
      <c r="R45" s="102">
        <f t="shared" si="4"/>
        <v>264256</v>
      </c>
      <c r="S45" s="395">
        <f t="shared" si="5"/>
        <v>264904.59999999998</v>
      </c>
      <c r="T45" s="76">
        <f>SUM(G45,N45)</f>
        <v>146704.89000000001</v>
      </c>
      <c r="U45" s="76">
        <f t="shared" si="6"/>
        <v>131581.45000000001</v>
      </c>
      <c r="V45" s="76">
        <f t="shared" si="2"/>
        <v>-15123.440000000002</v>
      </c>
      <c r="W45" s="100">
        <f t="shared" si="3"/>
        <v>0.89691250237125697</v>
      </c>
      <c r="X45" s="16"/>
      <c r="Y45" s="405" t="str">
        <f t="shared" si="0"/>
        <v/>
      </c>
      <c r="Z45" s="405" t="str">
        <f t="shared" si="1"/>
        <v/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62" s="23" customFormat="1" ht="26.25" customHeight="1" thickBot="1" x14ac:dyDescent="0.3">
      <c r="A46" s="45">
        <v>2</v>
      </c>
      <c r="B46" s="38" t="s">
        <v>21</v>
      </c>
      <c r="C46" s="38" t="s">
        <v>135</v>
      </c>
      <c r="D46" s="38"/>
      <c r="E46" s="270" t="s">
        <v>74</v>
      </c>
      <c r="F46" s="102">
        <f>SUM(F47,F51,F63,F67:F72)</f>
        <v>176876</v>
      </c>
      <c r="G46" s="530">
        <f t="shared" ref="G46:H46" si="71">SUM(G47,G51,G63,G67:G72)</f>
        <v>100538.57</v>
      </c>
      <c r="H46" s="395">
        <f t="shared" si="71"/>
        <v>92896.45</v>
      </c>
      <c r="I46" s="91">
        <f>H46/H6</f>
        <v>0.38358618643859943</v>
      </c>
      <c r="J46" s="78">
        <f t="shared" si="52"/>
        <v>-7642.1200000000099</v>
      </c>
      <c r="K46" s="100">
        <f t="shared" si="53"/>
        <v>0.92398817687579993</v>
      </c>
      <c r="L46" s="257">
        <f>SUM(L47,L51,L63,L67:L72)</f>
        <v>10420.4</v>
      </c>
      <c r="M46" s="292">
        <f t="shared" ref="M46:O46" si="72">SUM(M47,M51,M63,M67:M72)</f>
        <v>10817.3</v>
      </c>
      <c r="N46" s="292">
        <f t="shared" si="72"/>
        <v>7627.5</v>
      </c>
      <c r="O46" s="395">
        <f t="shared" si="72"/>
        <v>3048.2</v>
      </c>
      <c r="P46" s="76">
        <f t="shared" si="69"/>
        <v>-4579.3</v>
      </c>
      <c r="Q46" s="214">
        <f t="shared" si="70"/>
        <v>0.39963290724352668</v>
      </c>
      <c r="R46" s="102">
        <f>SUM(R47,R51,R63,R67:R72)</f>
        <v>187296.39999999997</v>
      </c>
      <c r="S46" s="102">
        <f t="shared" ref="S46:V46" si="73">SUM(S47,S51,S63,S67:S72)</f>
        <v>187693.29999999996</v>
      </c>
      <c r="T46" s="102">
        <f t="shared" si="73"/>
        <v>108166.07000000002</v>
      </c>
      <c r="U46" s="102">
        <f t="shared" si="73"/>
        <v>95944.65</v>
      </c>
      <c r="V46" s="102">
        <f t="shared" si="73"/>
        <v>-12221.419999999998</v>
      </c>
      <c r="W46" s="100">
        <f t="shared" si="3"/>
        <v>0.88701244299621851</v>
      </c>
      <c r="X46" s="28"/>
      <c r="Y46" s="405" t="str">
        <f t="shared" si="0"/>
        <v/>
      </c>
      <c r="Z46" s="405" t="str">
        <f t="shared" si="1"/>
        <v/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s="23" customFormat="1" ht="18.75" customHeight="1" x14ac:dyDescent="0.25">
      <c r="A47" s="46"/>
      <c r="B47" s="319">
        <v>70101</v>
      </c>
      <c r="C47" s="320">
        <v>1010</v>
      </c>
      <c r="D47" s="321" t="s">
        <v>137</v>
      </c>
      <c r="E47" s="674" t="s">
        <v>331</v>
      </c>
      <c r="F47" s="672">
        <v>60086.1</v>
      </c>
      <c r="G47" s="589">
        <v>31022.37</v>
      </c>
      <c r="H47" s="604">
        <v>28351.8</v>
      </c>
      <c r="I47" s="322">
        <f>H47/H6</f>
        <v>0.11706969255197464</v>
      </c>
      <c r="J47" s="81">
        <f t="shared" ref="J47:J73" si="74">H47-G47</f>
        <v>-2670.5699999999997</v>
      </c>
      <c r="K47" s="303">
        <f t="shared" si="53"/>
        <v>0.91391470090776428</v>
      </c>
      <c r="L47" s="237">
        <v>4199.1000000000004</v>
      </c>
      <c r="M47" s="483">
        <v>4363.3</v>
      </c>
      <c r="N47" s="147">
        <v>2548.9</v>
      </c>
      <c r="O47" s="483">
        <v>2235.6999999999998</v>
      </c>
      <c r="P47" s="147">
        <f t="shared" si="69"/>
        <v>-313.20000000000027</v>
      </c>
      <c r="Q47" s="299">
        <f t="shared" si="70"/>
        <v>0.87712346502412797</v>
      </c>
      <c r="R47" s="190">
        <f t="shared" si="4"/>
        <v>64285.2</v>
      </c>
      <c r="S47" s="485">
        <f t="shared" si="5"/>
        <v>64449.4</v>
      </c>
      <c r="T47" s="81">
        <f t="shared" ref="T47:T55" si="75">SUM(G47,N47)</f>
        <v>33571.269999999997</v>
      </c>
      <c r="U47" s="81">
        <f t="shared" si="6"/>
        <v>30587.5</v>
      </c>
      <c r="V47" s="81">
        <f t="shared" si="2"/>
        <v>-2983.7699999999968</v>
      </c>
      <c r="W47" s="303">
        <f t="shared" si="3"/>
        <v>0.91112132487093889</v>
      </c>
      <c r="X47" s="28"/>
      <c r="Y47" s="405" t="str">
        <f t="shared" si="0"/>
        <v/>
      </c>
      <c r="Z47" s="405" t="str">
        <f t="shared" si="1"/>
        <v/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s="425" customFormat="1" ht="43.5" hidden="1" customHeight="1" x14ac:dyDescent="0.25">
      <c r="A48" s="426"/>
      <c r="B48" s="454"/>
      <c r="C48" s="455"/>
      <c r="D48" s="399"/>
      <c r="E48" s="411" t="s">
        <v>305</v>
      </c>
      <c r="F48" s="594"/>
      <c r="G48" s="590"/>
      <c r="H48" s="605"/>
      <c r="I48" s="456">
        <f>H48/H6</f>
        <v>0</v>
      </c>
      <c r="J48" s="421">
        <f t="shared" si="74"/>
        <v>0</v>
      </c>
      <c r="K48" s="457" t="e">
        <f t="shared" si="53"/>
        <v>#DIV/0!</v>
      </c>
      <c r="L48" s="420"/>
      <c r="M48" s="484"/>
      <c r="N48" s="414"/>
      <c r="O48" s="484"/>
      <c r="P48" s="414">
        <f t="shared" si="69"/>
        <v>0</v>
      </c>
      <c r="Q48" s="434" t="e">
        <f t="shared" si="70"/>
        <v>#DIV/0!</v>
      </c>
      <c r="R48" s="644">
        <f t="shared" si="4"/>
        <v>0</v>
      </c>
      <c r="S48" s="484">
        <f t="shared" si="5"/>
        <v>0</v>
      </c>
      <c r="T48" s="414">
        <f t="shared" si="75"/>
        <v>0</v>
      </c>
      <c r="U48" s="414">
        <f t="shared" si="6"/>
        <v>0</v>
      </c>
      <c r="V48" s="414">
        <f t="shared" si="2"/>
        <v>0</v>
      </c>
      <c r="W48" s="457" t="e">
        <f t="shared" si="3"/>
        <v>#DIV/0!</v>
      </c>
      <c r="X48" s="417"/>
      <c r="Y48" s="418" t="str">
        <f t="shared" si="0"/>
        <v/>
      </c>
      <c r="Z48" s="418" t="str">
        <f t="shared" si="1"/>
        <v/>
      </c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</row>
    <row r="49" spans="1:62" s="425" customFormat="1" ht="29.25" hidden="1" customHeight="1" x14ac:dyDescent="0.25">
      <c r="A49" s="426"/>
      <c r="B49" s="454"/>
      <c r="C49" s="455"/>
      <c r="D49" s="399"/>
      <c r="E49" s="423" t="s">
        <v>304</v>
      </c>
      <c r="F49" s="594"/>
      <c r="G49" s="590"/>
      <c r="H49" s="605"/>
      <c r="I49" s="456">
        <f>H49/H6</f>
        <v>0</v>
      </c>
      <c r="J49" s="421">
        <f t="shared" si="74"/>
        <v>0</v>
      </c>
      <c r="K49" s="457" t="e">
        <f t="shared" si="53"/>
        <v>#DIV/0!</v>
      </c>
      <c r="L49" s="420"/>
      <c r="M49" s="484"/>
      <c r="N49" s="414"/>
      <c r="O49" s="484"/>
      <c r="P49" s="414">
        <f t="shared" si="69"/>
        <v>0</v>
      </c>
      <c r="Q49" s="434" t="e">
        <f t="shared" si="70"/>
        <v>#DIV/0!</v>
      </c>
      <c r="R49" s="644">
        <f t="shared" ref="R49:R50" si="76">SUM(F49,L49)</f>
        <v>0</v>
      </c>
      <c r="S49" s="484">
        <f t="shared" ref="S49:S50" si="77">SUM(F49,M49)</f>
        <v>0</v>
      </c>
      <c r="T49" s="414">
        <f t="shared" ref="T49:T50" si="78">SUM(G49,N49)</f>
        <v>0</v>
      </c>
      <c r="U49" s="414">
        <f t="shared" ref="U49:U50" si="79">SUM(H49,O49)</f>
        <v>0</v>
      </c>
      <c r="V49" s="414">
        <f t="shared" si="2"/>
        <v>0</v>
      </c>
      <c r="W49" s="457" t="e">
        <f t="shared" si="3"/>
        <v>#DIV/0!</v>
      </c>
      <c r="X49" s="417"/>
      <c r="Y49" s="418"/>
      <c r="Z49" s="418"/>
      <c r="AA49" s="419"/>
      <c r="AB49" s="419"/>
      <c r="AC49" s="419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</row>
    <row r="50" spans="1:62" s="425" customFormat="1" ht="42" customHeight="1" x14ac:dyDescent="0.25">
      <c r="A50" s="426"/>
      <c r="B50" s="454"/>
      <c r="C50" s="455"/>
      <c r="D50" s="399"/>
      <c r="E50" s="428" t="s">
        <v>422</v>
      </c>
      <c r="F50" s="643"/>
      <c r="G50" s="639"/>
      <c r="H50" s="640"/>
      <c r="I50" s="445">
        <f>H50/H6</f>
        <v>0</v>
      </c>
      <c r="J50" s="421">
        <f t="shared" si="74"/>
        <v>0</v>
      </c>
      <c r="K50" s="434" t="e">
        <f>H50/G50</f>
        <v>#DIV/0!</v>
      </c>
      <c r="L50" s="676">
        <v>525.79999999999995</v>
      </c>
      <c r="M50" s="668">
        <v>525.79999999999995</v>
      </c>
      <c r="N50" s="646">
        <v>525.79999999999995</v>
      </c>
      <c r="O50" s="668">
        <v>518.20000000000005</v>
      </c>
      <c r="P50" s="401">
        <f t="shared" si="69"/>
        <v>-7.5999999999999091</v>
      </c>
      <c r="Q50" s="303">
        <f t="shared" si="70"/>
        <v>0.98554583491822001</v>
      </c>
      <c r="R50" s="670">
        <f t="shared" si="76"/>
        <v>525.79999999999995</v>
      </c>
      <c r="S50" s="668">
        <f t="shared" si="77"/>
        <v>525.79999999999995</v>
      </c>
      <c r="T50" s="646">
        <f t="shared" si="78"/>
        <v>525.79999999999995</v>
      </c>
      <c r="U50" s="646">
        <f t="shared" si="79"/>
        <v>518.20000000000005</v>
      </c>
      <c r="V50" s="646">
        <f t="shared" si="2"/>
        <v>-7.5999999999999091</v>
      </c>
      <c r="W50" s="303">
        <f t="shared" si="3"/>
        <v>0.98554583491822001</v>
      </c>
      <c r="X50" s="417"/>
      <c r="Y50" s="418"/>
      <c r="Z50" s="418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</row>
    <row r="51" spans="1:62" ht="55.15" customHeight="1" x14ac:dyDescent="0.25">
      <c r="A51" s="47"/>
      <c r="B51" s="33" t="s">
        <v>41</v>
      </c>
      <c r="C51" s="141">
        <v>1020</v>
      </c>
      <c r="D51" s="33" t="s">
        <v>138</v>
      </c>
      <c r="E51" s="675" t="s">
        <v>136</v>
      </c>
      <c r="F51" s="673">
        <v>101484.9</v>
      </c>
      <c r="G51" s="591">
        <v>60947.5</v>
      </c>
      <c r="H51" s="606">
        <v>57180.5</v>
      </c>
      <c r="I51" s="83">
        <f>H51/H6</f>
        <v>0.23610859116416544</v>
      </c>
      <c r="J51" s="80">
        <f t="shared" si="74"/>
        <v>-3767</v>
      </c>
      <c r="K51" s="98">
        <f>H51/G51</f>
        <v>0.93819270683785227</v>
      </c>
      <c r="L51" s="218">
        <v>5093</v>
      </c>
      <c r="M51" s="410">
        <v>5311.5</v>
      </c>
      <c r="N51" s="85">
        <v>4068.9</v>
      </c>
      <c r="O51" s="410">
        <v>617.5</v>
      </c>
      <c r="P51" s="85">
        <f t="shared" si="69"/>
        <v>-3451.4</v>
      </c>
      <c r="Q51" s="300">
        <f t="shared" si="70"/>
        <v>0.15176091818427584</v>
      </c>
      <c r="R51" s="190">
        <f t="shared" si="4"/>
        <v>106577.9</v>
      </c>
      <c r="S51" s="410">
        <f t="shared" si="5"/>
        <v>106796.4</v>
      </c>
      <c r="T51" s="85">
        <f t="shared" si="75"/>
        <v>65016.4</v>
      </c>
      <c r="U51" s="85">
        <f t="shared" si="6"/>
        <v>57798</v>
      </c>
      <c r="V51" s="85">
        <f t="shared" si="2"/>
        <v>-7218.4000000000015</v>
      </c>
      <c r="W51" s="98">
        <f t="shared" si="3"/>
        <v>0.88897570459145692</v>
      </c>
      <c r="X51" s="16"/>
      <c r="Y51" s="405" t="str">
        <f t="shared" si="0"/>
        <v/>
      </c>
      <c r="Z51" s="405" t="str">
        <f t="shared" si="1"/>
        <v/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453" customFormat="1" ht="18" customHeight="1" x14ac:dyDescent="0.25">
      <c r="A52" s="426"/>
      <c r="B52" s="441"/>
      <c r="C52" s="442"/>
      <c r="D52" s="441"/>
      <c r="E52" s="443" t="s">
        <v>276</v>
      </c>
      <c r="F52" s="444">
        <v>60038.5</v>
      </c>
      <c r="G52" s="594">
        <v>35633.699999999997</v>
      </c>
      <c r="H52" s="605">
        <v>35631.699999999997</v>
      </c>
      <c r="I52" s="445">
        <f>H52/H6</f>
        <v>0.14712971183854973</v>
      </c>
      <c r="J52" s="421">
        <f t="shared" si="74"/>
        <v>-2</v>
      </c>
      <c r="K52" s="434">
        <f>H52/G52</f>
        <v>0.99994387335584012</v>
      </c>
      <c r="L52" s="420"/>
      <c r="M52" s="484"/>
      <c r="N52" s="414"/>
      <c r="O52" s="484"/>
      <c r="P52" s="414">
        <f t="shared" ref="P52:P63" si="80">O52-N52</f>
        <v>0</v>
      </c>
      <c r="Q52" s="434"/>
      <c r="R52" s="644">
        <f t="shared" si="4"/>
        <v>60038.5</v>
      </c>
      <c r="S52" s="484">
        <f t="shared" si="5"/>
        <v>60038.5</v>
      </c>
      <c r="T52" s="414">
        <f t="shared" si="75"/>
        <v>35633.699999999997</v>
      </c>
      <c r="U52" s="414">
        <f t="shared" si="6"/>
        <v>35631.699999999997</v>
      </c>
      <c r="V52" s="414">
        <f t="shared" si="2"/>
        <v>-2</v>
      </c>
      <c r="W52" s="434">
        <f t="shared" si="3"/>
        <v>0.99994387335584012</v>
      </c>
      <c r="X52" s="450"/>
      <c r="Y52" s="635" t="str">
        <f t="shared" si="0"/>
        <v/>
      </c>
      <c r="Z52" s="635" t="str">
        <f t="shared" si="1"/>
        <v/>
      </c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</row>
    <row r="53" spans="1:62" s="453" customFormat="1" ht="42.75" hidden="1" customHeight="1" x14ac:dyDescent="0.25">
      <c r="A53" s="426"/>
      <c r="B53" s="441"/>
      <c r="C53" s="442"/>
      <c r="D53" s="441"/>
      <c r="E53" s="428" t="s">
        <v>277</v>
      </c>
      <c r="F53" s="515"/>
      <c r="G53" s="590"/>
      <c r="H53" s="605"/>
      <c r="I53" s="445">
        <f>H53/H6</f>
        <v>0</v>
      </c>
      <c r="J53" s="421">
        <f>H53-G53</f>
        <v>0</v>
      </c>
      <c r="K53" s="434" t="e">
        <f t="shared" ref="K53:K54" si="81">H53/G53</f>
        <v>#DIV/0!</v>
      </c>
      <c r="L53" s="420"/>
      <c r="M53" s="484"/>
      <c r="N53" s="414"/>
      <c r="O53" s="484"/>
      <c r="P53" s="414">
        <f t="shared" ref="P53" si="82">O53-N53</f>
        <v>0</v>
      </c>
      <c r="Q53" s="434" t="e">
        <f t="shared" ref="Q53" si="83">O53/N53</f>
        <v>#DIV/0!</v>
      </c>
      <c r="R53" s="644">
        <f t="shared" ref="R53" si="84">SUM(F53,L53)</f>
        <v>0</v>
      </c>
      <c r="S53" s="484">
        <f t="shared" ref="S53" si="85">SUM(F53,M53)</f>
        <v>0</v>
      </c>
      <c r="T53" s="414">
        <f t="shared" si="75"/>
        <v>0</v>
      </c>
      <c r="U53" s="414">
        <f t="shared" ref="U53" si="86">SUM(H53,O53)</f>
        <v>0</v>
      </c>
      <c r="V53" s="414">
        <f t="shared" ref="V53:V54" si="87">U53-T53</f>
        <v>0</v>
      </c>
      <c r="W53" s="434" t="e">
        <f t="shared" ref="W53:W54" si="88">U53/T53</f>
        <v>#DIV/0!</v>
      </c>
      <c r="X53" s="450"/>
      <c r="Y53" s="418" t="str">
        <f t="shared" si="0"/>
        <v/>
      </c>
      <c r="Z53" s="418" t="str">
        <f t="shared" si="1"/>
        <v/>
      </c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</row>
    <row r="54" spans="1:62" s="453" customFormat="1" ht="30.75" hidden="1" customHeight="1" x14ac:dyDescent="0.25">
      <c r="A54" s="426"/>
      <c r="B54" s="441"/>
      <c r="C54" s="442"/>
      <c r="D54" s="441"/>
      <c r="E54" s="423" t="s">
        <v>303</v>
      </c>
      <c r="F54" s="444"/>
      <c r="G54" s="590"/>
      <c r="H54" s="605"/>
      <c r="I54" s="445">
        <f>H54/H6</f>
        <v>0</v>
      </c>
      <c r="J54" s="421">
        <f>H54-G54</f>
        <v>0</v>
      </c>
      <c r="K54" s="434" t="e">
        <f t="shared" si="81"/>
        <v>#DIV/0!</v>
      </c>
      <c r="L54" s="420"/>
      <c r="M54" s="484"/>
      <c r="N54" s="414"/>
      <c r="O54" s="484"/>
      <c r="P54" s="414">
        <f t="shared" ref="P54" si="89">O54-N54</f>
        <v>0</v>
      </c>
      <c r="Q54" s="434" t="e">
        <f t="shared" ref="Q54" si="90">O54/N54</f>
        <v>#DIV/0!</v>
      </c>
      <c r="R54" s="644">
        <f t="shared" ref="R54" si="91">SUM(F54,L54)</f>
        <v>0</v>
      </c>
      <c r="S54" s="484">
        <f t="shared" ref="S54" si="92">SUM(F54,M54)</f>
        <v>0</v>
      </c>
      <c r="T54" s="414">
        <f t="shared" ref="T54" si="93">SUM(G54,N54)</f>
        <v>0</v>
      </c>
      <c r="U54" s="414">
        <f t="shared" ref="U54" si="94">SUM(H54,O54)</f>
        <v>0</v>
      </c>
      <c r="V54" s="414">
        <f t="shared" si="87"/>
        <v>0</v>
      </c>
      <c r="W54" s="434" t="e">
        <f t="shared" si="88"/>
        <v>#DIV/0!</v>
      </c>
      <c r="X54" s="450"/>
      <c r="Y54" s="418" t="str">
        <f t="shared" ref="Y54" si="95">IF(J54&lt;=0,"",IF(J54&gt;0,"НІ"))</f>
        <v/>
      </c>
      <c r="Z54" s="418" t="str">
        <f t="shared" ref="Z54" si="96">IF(P54&lt;=0,"",IF(P54&gt;0,"НІ"))</f>
        <v/>
      </c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</row>
    <row r="55" spans="1:62" s="453" customFormat="1" ht="47.25" hidden="1" customHeight="1" x14ac:dyDescent="0.25">
      <c r="A55" s="426"/>
      <c r="B55" s="441"/>
      <c r="C55" s="442"/>
      <c r="D55" s="441"/>
      <c r="E55" s="443" t="s">
        <v>297</v>
      </c>
      <c r="F55" s="444"/>
      <c r="G55" s="590"/>
      <c r="H55" s="605"/>
      <c r="I55" s="445">
        <f>H55/H6</f>
        <v>0</v>
      </c>
      <c r="J55" s="421">
        <f>H55-G55</f>
        <v>0</v>
      </c>
      <c r="K55" s="434" t="e">
        <f t="shared" ref="K55" si="97">H55/G55</f>
        <v>#DIV/0!</v>
      </c>
      <c r="L55" s="420"/>
      <c r="M55" s="484"/>
      <c r="N55" s="414"/>
      <c r="O55" s="484"/>
      <c r="P55" s="414">
        <f t="shared" si="80"/>
        <v>0</v>
      </c>
      <c r="Q55" s="434" t="e">
        <f t="shared" ref="Q55:Q63" si="98">O55/N55</f>
        <v>#DIV/0!</v>
      </c>
      <c r="R55" s="644">
        <f t="shared" si="4"/>
        <v>0</v>
      </c>
      <c r="S55" s="484">
        <f t="shared" si="5"/>
        <v>0</v>
      </c>
      <c r="T55" s="414">
        <f t="shared" si="75"/>
        <v>0</v>
      </c>
      <c r="U55" s="414">
        <f t="shared" si="6"/>
        <v>0</v>
      </c>
      <c r="V55" s="414">
        <f t="shared" si="2"/>
        <v>0</v>
      </c>
      <c r="W55" s="434" t="e">
        <f t="shared" si="3"/>
        <v>#DIV/0!</v>
      </c>
      <c r="X55" s="450"/>
      <c r="Y55" s="418" t="str">
        <f t="shared" si="0"/>
        <v/>
      </c>
      <c r="Z55" s="418" t="str">
        <f t="shared" si="1"/>
        <v/>
      </c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</row>
    <row r="56" spans="1:62" s="383" customFormat="1" ht="27.75" hidden="1" customHeight="1" x14ac:dyDescent="0.25">
      <c r="A56" s="47"/>
      <c r="B56" s="372"/>
      <c r="C56" s="371"/>
      <c r="D56" s="372"/>
      <c r="E56" s="277" t="s">
        <v>128</v>
      </c>
      <c r="F56" s="283"/>
      <c r="G56" s="591"/>
      <c r="H56" s="606"/>
      <c r="I56" s="373"/>
      <c r="J56" s="81"/>
      <c r="K56" s="300"/>
      <c r="L56" s="218"/>
      <c r="M56" s="410"/>
      <c r="N56" s="85"/>
      <c r="O56" s="410"/>
      <c r="P56" s="85">
        <f t="shared" si="80"/>
        <v>0</v>
      </c>
      <c r="Q56" s="300" t="e">
        <f t="shared" si="98"/>
        <v>#DIV/0!</v>
      </c>
      <c r="R56" s="190">
        <f>SUM(F56,L56)</f>
        <v>0</v>
      </c>
      <c r="S56" s="410">
        <f t="shared" ref="S56:U57" si="99">SUM(F56,M56)</f>
        <v>0</v>
      </c>
      <c r="T56" s="85">
        <f t="shared" si="99"/>
        <v>0</v>
      </c>
      <c r="U56" s="85">
        <f t="shared" si="99"/>
        <v>0</v>
      </c>
      <c r="V56" s="85">
        <f>U56-T56</f>
        <v>0</v>
      </c>
      <c r="W56" s="300" t="e">
        <f>U56/T56</f>
        <v>#DIV/0!</v>
      </c>
      <c r="X56" s="380"/>
      <c r="Y56" s="405" t="str">
        <f t="shared" si="0"/>
        <v/>
      </c>
      <c r="Z56" s="405" t="str">
        <f t="shared" si="1"/>
        <v/>
      </c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</row>
    <row r="57" spans="1:62" s="387" customFormat="1" ht="27.75" hidden="1" customHeight="1" x14ac:dyDescent="0.25">
      <c r="A57" s="47"/>
      <c r="B57" s="372"/>
      <c r="C57" s="371"/>
      <c r="D57" s="372"/>
      <c r="E57" s="277" t="s">
        <v>122</v>
      </c>
      <c r="F57" s="283"/>
      <c r="G57" s="591"/>
      <c r="H57" s="606"/>
      <c r="I57" s="373"/>
      <c r="J57" s="81">
        <f>H57-G57</f>
        <v>0</v>
      </c>
      <c r="K57" s="300"/>
      <c r="L57" s="218"/>
      <c r="M57" s="410"/>
      <c r="N57" s="85"/>
      <c r="O57" s="410"/>
      <c r="P57" s="85">
        <f t="shared" si="80"/>
        <v>0</v>
      </c>
      <c r="Q57" s="300" t="e">
        <f t="shared" si="98"/>
        <v>#DIV/0!</v>
      </c>
      <c r="R57" s="190">
        <f>SUM(F57,L57)</f>
        <v>0</v>
      </c>
      <c r="S57" s="410">
        <f t="shared" si="99"/>
        <v>0</v>
      </c>
      <c r="T57" s="85">
        <f t="shared" si="99"/>
        <v>0</v>
      </c>
      <c r="U57" s="85">
        <f t="shared" si="99"/>
        <v>0</v>
      </c>
      <c r="V57" s="85">
        <f>U57-T57</f>
        <v>0</v>
      </c>
      <c r="W57" s="300" t="e">
        <f>U57/T57</f>
        <v>#DIV/0!</v>
      </c>
      <c r="X57" s="384"/>
      <c r="Y57" s="405" t="str">
        <f t="shared" si="0"/>
        <v/>
      </c>
      <c r="Z57" s="405" t="str">
        <f t="shared" si="1"/>
        <v/>
      </c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</row>
    <row r="58" spans="1:62" s="387" customFormat="1" ht="25.5" hidden="1" customHeight="1" x14ac:dyDescent="0.25">
      <c r="A58" s="47"/>
      <c r="B58" s="372"/>
      <c r="C58" s="388"/>
      <c r="D58" s="389"/>
      <c r="E58" s="390"/>
      <c r="F58" s="391"/>
      <c r="G58" s="296"/>
      <c r="H58" s="486"/>
      <c r="I58" s="296"/>
      <c r="J58" s="296"/>
      <c r="K58" s="392"/>
      <c r="L58" s="391"/>
      <c r="M58" s="486"/>
      <c r="N58" s="296"/>
      <c r="O58" s="486"/>
      <c r="P58" s="94">
        <f t="shared" si="80"/>
        <v>0</v>
      </c>
      <c r="Q58" s="311" t="e">
        <f t="shared" si="98"/>
        <v>#DIV/0!</v>
      </c>
      <c r="R58" s="296"/>
      <c r="S58" s="486"/>
      <c r="T58" s="296"/>
      <c r="U58" s="296"/>
      <c r="V58" s="296"/>
      <c r="W58" s="392"/>
      <c r="X58" s="384"/>
      <c r="Y58" s="405" t="str">
        <f t="shared" si="0"/>
        <v/>
      </c>
      <c r="Z58" s="405" t="str">
        <f t="shared" si="1"/>
        <v/>
      </c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</row>
    <row r="59" spans="1:62" s="642" customFormat="1" ht="33.75" customHeight="1" x14ac:dyDescent="0.25">
      <c r="A59" s="638"/>
      <c r="B59" s="441"/>
      <c r="C59" s="442"/>
      <c r="D59" s="441"/>
      <c r="E59" s="428" t="s">
        <v>277</v>
      </c>
      <c r="F59" s="639">
        <v>274.60000000000002</v>
      </c>
      <c r="G59" s="639">
        <v>136.30000000000001</v>
      </c>
      <c r="H59" s="640"/>
      <c r="I59" s="445">
        <f>H59/H6</f>
        <v>0</v>
      </c>
      <c r="J59" s="421">
        <f t="shared" ref="J59" si="100">H59-G59</f>
        <v>-136.30000000000001</v>
      </c>
      <c r="K59" s="434">
        <f>H59/G59</f>
        <v>0</v>
      </c>
      <c r="L59" s="677">
        <v>62.7</v>
      </c>
      <c r="M59" s="640">
        <v>62.7</v>
      </c>
      <c r="N59" s="639">
        <v>62.7</v>
      </c>
      <c r="O59" s="640"/>
      <c r="P59" s="85">
        <f t="shared" si="80"/>
        <v>-62.7</v>
      </c>
      <c r="Q59" s="300">
        <f t="shared" si="98"/>
        <v>0</v>
      </c>
      <c r="R59" s="644">
        <f t="shared" ref="R59" si="101">SUM(F59,L59)</f>
        <v>337.3</v>
      </c>
      <c r="S59" s="484">
        <f t="shared" ref="S59" si="102">SUM(F59,M59)</f>
        <v>337.3</v>
      </c>
      <c r="T59" s="414">
        <f t="shared" ref="T59" si="103">SUM(G59,N59)</f>
        <v>199</v>
      </c>
      <c r="U59" s="414">
        <f t="shared" ref="U59" si="104">SUM(H59,O59)</f>
        <v>0</v>
      </c>
      <c r="V59" s="414">
        <f t="shared" ref="V59" si="105">U59-T59</f>
        <v>-199</v>
      </c>
      <c r="W59" s="434">
        <f t="shared" ref="W59" si="106">U59/T59</f>
        <v>0</v>
      </c>
      <c r="X59" s="637"/>
      <c r="Y59" s="418"/>
      <c r="Z59" s="418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1"/>
      <c r="BG59" s="641"/>
      <c r="BH59" s="641"/>
      <c r="BI59" s="641"/>
      <c r="BJ59" s="641"/>
    </row>
    <row r="60" spans="1:62" s="642" customFormat="1" ht="45" customHeight="1" x14ac:dyDescent="0.25">
      <c r="A60" s="638"/>
      <c r="B60" s="441"/>
      <c r="C60" s="442"/>
      <c r="D60" s="441"/>
      <c r="E60" s="428" t="s">
        <v>417</v>
      </c>
      <c r="F60" s="639">
        <v>888.8</v>
      </c>
      <c r="G60" s="639">
        <v>514.9</v>
      </c>
      <c r="H60" s="640"/>
      <c r="I60" s="445">
        <f>H60/H6</f>
        <v>0</v>
      </c>
      <c r="J60" s="421">
        <f t="shared" ref="J60" si="107">H60-G60</f>
        <v>-514.9</v>
      </c>
      <c r="K60" s="434">
        <f>H60/G60</f>
        <v>0</v>
      </c>
      <c r="L60" s="677"/>
      <c r="M60" s="640"/>
      <c r="N60" s="639"/>
      <c r="O60" s="640"/>
      <c r="P60" s="85">
        <f t="shared" ref="P60" si="108">O60-N60</f>
        <v>0</v>
      </c>
      <c r="Q60" s="300" t="e">
        <f t="shared" ref="Q60" si="109">O60/N60</f>
        <v>#DIV/0!</v>
      </c>
      <c r="R60" s="644">
        <f t="shared" ref="R60" si="110">SUM(F60,L60)</f>
        <v>888.8</v>
      </c>
      <c r="S60" s="484">
        <f t="shared" ref="S60" si="111">SUM(F60,M60)</f>
        <v>888.8</v>
      </c>
      <c r="T60" s="414">
        <f t="shared" ref="T60" si="112">SUM(G60,N60)</f>
        <v>514.9</v>
      </c>
      <c r="U60" s="414">
        <f t="shared" ref="U60" si="113">SUM(H60,O60)</f>
        <v>0</v>
      </c>
      <c r="V60" s="414">
        <f t="shared" ref="V60" si="114">U60-T60</f>
        <v>-514.9</v>
      </c>
      <c r="W60" s="434">
        <f t="shared" ref="W60" si="115">U60/T60</f>
        <v>0</v>
      </c>
      <c r="X60" s="637"/>
      <c r="Y60" s="418"/>
      <c r="Z60" s="418"/>
      <c r="AA60" s="641"/>
      <c r="AB60" s="641"/>
      <c r="AC60" s="641"/>
      <c r="AD60" s="641"/>
      <c r="AE60" s="641"/>
      <c r="AF60" s="641"/>
      <c r="AG60" s="641"/>
      <c r="AH60" s="641"/>
      <c r="AI60" s="641"/>
      <c r="AJ60" s="641"/>
      <c r="AK60" s="641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1"/>
      <c r="AW60" s="641"/>
      <c r="AX60" s="64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641"/>
      <c r="BJ60" s="641"/>
    </row>
    <row r="61" spans="1:62" s="642" customFormat="1" ht="30" customHeight="1" x14ac:dyDescent="0.25">
      <c r="A61" s="638"/>
      <c r="B61" s="441"/>
      <c r="C61" s="442"/>
      <c r="D61" s="441"/>
      <c r="E61" s="428" t="s">
        <v>418</v>
      </c>
      <c r="F61" s="643"/>
      <c r="G61" s="639"/>
      <c r="H61" s="640"/>
      <c r="I61" s="445">
        <f>H61/H6</f>
        <v>0</v>
      </c>
      <c r="J61" s="421">
        <f t="shared" ref="J61" si="116">H61-G61</f>
        <v>0</v>
      </c>
      <c r="K61" s="434" t="e">
        <f>H61/G61</f>
        <v>#DIV/0!</v>
      </c>
      <c r="L61" s="677">
        <v>580.20000000000005</v>
      </c>
      <c r="M61" s="640">
        <v>580.20000000000005</v>
      </c>
      <c r="N61" s="639">
        <v>580.20000000000005</v>
      </c>
      <c r="O61" s="640"/>
      <c r="P61" s="85">
        <f t="shared" ref="P61" si="117">O61-N61</f>
        <v>-580.20000000000005</v>
      </c>
      <c r="Q61" s="300">
        <f t="shared" ref="Q61" si="118">O61/N61</f>
        <v>0</v>
      </c>
      <c r="R61" s="644">
        <f t="shared" ref="R61" si="119">SUM(F61,L61)</f>
        <v>580.20000000000005</v>
      </c>
      <c r="S61" s="484">
        <f t="shared" ref="S61" si="120">SUM(F61,M61)</f>
        <v>580.20000000000005</v>
      </c>
      <c r="T61" s="414">
        <f t="shared" ref="T61" si="121">SUM(G61,N61)</f>
        <v>580.20000000000005</v>
      </c>
      <c r="U61" s="414">
        <f t="shared" ref="U61" si="122">SUM(H61,O61)</f>
        <v>0</v>
      </c>
      <c r="V61" s="414">
        <f t="shared" ref="V61" si="123">U61-T61</f>
        <v>-580.20000000000005</v>
      </c>
      <c r="W61" s="434">
        <f t="shared" ref="W61" si="124">U61/T61</f>
        <v>0</v>
      </c>
      <c r="X61" s="637"/>
      <c r="Y61" s="418"/>
      <c r="Z61" s="418"/>
      <c r="AA61" s="641"/>
      <c r="AB61" s="641"/>
      <c r="AC61" s="641"/>
      <c r="AD61" s="641"/>
      <c r="AE61" s="641"/>
      <c r="AF61" s="641"/>
      <c r="AG61" s="641"/>
      <c r="AH61" s="641"/>
      <c r="AI61" s="641"/>
      <c r="AJ61" s="641"/>
      <c r="AK61" s="641"/>
      <c r="AL61" s="641"/>
      <c r="AM61" s="641"/>
      <c r="AN61" s="641"/>
      <c r="AO61" s="641"/>
      <c r="AP61" s="641"/>
      <c r="AQ61" s="641"/>
      <c r="AR61" s="641"/>
      <c r="AS61" s="641"/>
      <c r="AT61" s="641"/>
      <c r="AU61" s="641"/>
      <c r="AV61" s="641"/>
      <c r="AW61" s="641"/>
      <c r="AX61" s="641"/>
      <c r="AY61" s="641"/>
      <c r="AZ61" s="641"/>
      <c r="BA61" s="641"/>
      <c r="BB61" s="641"/>
      <c r="BC61" s="641"/>
      <c r="BD61" s="641"/>
      <c r="BE61" s="641"/>
      <c r="BF61" s="641"/>
      <c r="BG61" s="641"/>
      <c r="BH61" s="641"/>
      <c r="BI61" s="641"/>
      <c r="BJ61" s="641"/>
    </row>
    <row r="62" spans="1:62" s="642" customFormat="1" ht="46.5" customHeight="1" x14ac:dyDescent="0.25">
      <c r="A62" s="638"/>
      <c r="B62" s="441"/>
      <c r="C62" s="442"/>
      <c r="D62" s="441"/>
      <c r="E62" s="428" t="s">
        <v>421</v>
      </c>
      <c r="F62" s="643"/>
      <c r="G62" s="639"/>
      <c r="H62" s="640"/>
      <c r="I62" s="445">
        <f>H62/H6</f>
        <v>0</v>
      </c>
      <c r="J62" s="421">
        <f t="shared" ref="J62" si="125">H62-G62</f>
        <v>0</v>
      </c>
      <c r="K62" s="434" t="e">
        <f>H62/G62</f>
        <v>#DIV/0!</v>
      </c>
      <c r="L62" s="676">
        <v>300</v>
      </c>
      <c r="M62" s="668">
        <v>300</v>
      </c>
      <c r="N62" s="646">
        <v>300</v>
      </c>
      <c r="O62" s="668"/>
      <c r="P62" s="401">
        <f t="shared" ref="P62" si="126">O62-N62</f>
        <v>-300</v>
      </c>
      <c r="Q62" s="669">
        <f t="shared" ref="Q62" si="127">O62/N62</f>
        <v>0</v>
      </c>
      <c r="R62" s="670">
        <f t="shared" ref="R62" si="128">SUM(F62,L62)</f>
        <v>300</v>
      </c>
      <c r="S62" s="668">
        <f t="shared" ref="S62" si="129">SUM(F62,M62)</f>
        <v>300</v>
      </c>
      <c r="T62" s="646">
        <f t="shared" ref="T62" si="130">SUM(G62,N62)</f>
        <v>300</v>
      </c>
      <c r="U62" s="646">
        <f t="shared" ref="U62" si="131">SUM(H62,O62)</f>
        <v>0</v>
      </c>
      <c r="V62" s="646">
        <f t="shared" ref="V62" si="132">U62-T62</f>
        <v>-300</v>
      </c>
      <c r="W62" s="671">
        <f t="shared" ref="W62" si="133">U62/T62</f>
        <v>0</v>
      </c>
      <c r="X62" s="637"/>
      <c r="Y62" s="418"/>
      <c r="Z62" s="418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1"/>
      <c r="AN62" s="641"/>
      <c r="AO62" s="641"/>
      <c r="AP62" s="641"/>
      <c r="AQ62" s="641"/>
      <c r="AR62" s="641"/>
      <c r="AS62" s="641"/>
      <c r="AT62" s="641"/>
      <c r="AU62" s="641"/>
      <c r="AV62" s="641"/>
      <c r="AW62" s="641"/>
      <c r="AX62" s="641"/>
      <c r="AY62" s="641"/>
      <c r="AZ62" s="641"/>
      <c r="BA62" s="641"/>
      <c r="BB62" s="641"/>
      <c r="BC62" s="641"/>
      <c r="BD62" s="641"/>
      <c r="BE62" s="641"/>
      <c r="BF62" s="641"/>
      <c r="BG62" s="641"/>
      <c r="BH62" s="641"/>
      <c r="BI62" s="641"/>
      <c r="BJ62" s="641"/>
    </row>
    <row r="63" spans="1:62" s="23" customFormat="1" ht="63.75" customHeight="1" x14ac:dyDescent="0.25">
      <c r="A63" s="47"/>
      <c r="B63" s="372" t="s">
        <v>42</v>
      </c>
      <c r="C63" s="371">
        <v>1070</v>
      </c>
      <c r="D63" s="372" t="s">
        <v>146</v>
      </c>
      <c r="E63" s="636" t="s">
        <v>139</v>
      </c>
      <c r="F63" s="592">
        <v>617.20000000000005</v>
      </c>
      <c r="G63" s="591">
        <v>336.3</v>
      </c>
      <c r="H63" s="606">
        <v>249.2</v>
      </c>
      <c r="I63" s="373">
        <f>H63/H6</f>
        <v>1.0289917177728426E-3</v>
      </c>
      <c r="J63" s="85">
        <f t="shared" si="74"/>
        <v>-87.100000000000023</v>
      </c>
      <c r="K63" s="300">
        <f t="shared" ref="K63:K72" si="134">H63/G63</f>
        <v>0.74100505501040737</v>
      </c>
      <c r="L63" s="218">
        <v>23.8</v>
      </c>
      <c r="M63" s="410">
        <v>23.8</v>
      </c>
      <c r="N63" s="85">
        <v>23.8</v>
      </c>
      <c r="O63" s="410"/>
      <c r="P63" s="85">
        <f t="shared" si="80"/>
        <v>-23.8</v>
      </c>
      <c r="Q63" s="300">
        <f t="shared" si="98"/>
        <v>0</v>
      </c>
      <c r="R63" s="86">
        <f t="shared" si="4"/>
        <v>641</v>
      </c>
      <c r="S63" s="410">
        <f t="shared" si="5"/>
        <v>641</v>
      </c>
      <c r="T63" s="85">
        <f t="shared" ref="T63:T72" si="135">SUM(G63,N63)</f>
        <v>360.1</v>
      </c>
      <c r="U63" s="85">
        <f t="shared" si="6"/>
        <v>249.2</v>
      </c>
      <c r="V63" s="85">
        <f t="shared" si="2"/>
        <v>-110.90000000000003</v>
      </c>
      <c r="W63" s="300">
        <f t="shared" si="3"/>
        <v>0.69202999166898072</v>
      </c>
      <c r="X63" s="28"/>
      <c r="Y63" s="405" t="str">
        <f t="shared" si="0"/>
        <v/>
      </c>
      <c r="Z63" s="405" t="str">
        <f t="shared" si="1"/>
        <v/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s="449" customFormat="1" ht="18.75" customHeight="1" x14ac:dyDescent="0.25">
      <c r="A64" s="426"/>
      <c r="B64" s="441"/>
      <c r="C64" s="442"/>
      <c r="D64" s="441"/>
      <c r="E64" s="443" t="s">
        <v>306</v>
      </c>
      <c r="F64" s="515">
        <v>400.2</v>
      </c>
      <c r="G64" s="590">
        <v>268.7</v>
      </c>
      <c r="H64" s="605">
        <v>228.7</v>
      </c>
      <c r="I64" s="445">
        <f>H64/H6</f>
        <v>9.4434352269120829E-4</v>
      </c>
      <c r="J64" s="421">
        <f>H64-G64</f>
        <v>-40</v>
      </c>
      <c r="K64" s="434">
        <f t="shared" si="134"/>
        <v>0.85113509490137695</v>
      </c>
      <c r="L64" s="420"/>
      <c r="M64" s="414"/>
      <c r="N64" s="414"/>
      <c r="O64" s="484"/>
      <c r="P64" s="414"/>
      <c r="Q64" s="434"/>
      <c r="R64" s="644">
        <f>SUM(F64,L64)</f>
        <v>400.2</v>
      </c>
      <c r="S64" s="484">
        <f>SUM(F64,M64)</f>
        <v>400.2</v>
      </c>
      <c r="T64" s="414">
        <f t="shared" si="135"/>
        <v>268.7</v>
      </c>
      <c r="U64" s="414">
        <f>SUM(H64,O64)</f>
        <v>228.7</v>
      </c>
      <c r="V64" s="414">
        <f>U64-T64</f>
        <v>-40</v>
      </c>
      <c r="W64" s="434">
        <f>U64/T64</f>
        <v>0.85113509490137695</v>
      </c>
      <c r="X64" s="446"/>
      <c r="Y64" s="418" t="str">
        <f t="shared" si="0"/>
        <v/>
      </c>
      <c r="Z64" s="418" t="str">
        <f t="shared" si="1"/>
        <v/>
      </c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8"/>
      <c r="AW64" s="448"/>
      <c r="AX64" s="448"/>
      <c r="AY64" s="448"/>
      <c r="AZ64" s="448"/>
      <c r="BA64" s="448"/>
      <c r="BB64" s="448"/>
      <c r="BC64" s="448"/>
      <c r="BD64" s="448"/>
      <c r="BE64" s="448"/>
      <c r="BF64" s="448"/>
      <c r="BG64" s="448"/>
      <c r="BH64" s="448"/>
      <c r="BI64" s="448"/>
      <c r="BJ64" s="448"/>
    </row>
    <row r="65" spans="1:62" s="449" customFormat="1" ht="30" hidden="1" customHeight="1" x14ac:dyDescent="0.25">
      <c r="A65" s="426"/>
      <c r="B65" s="441"/>
      <c r="C65" s="442"/>
      <c r="D65" s="441"/>
      <c r="E65" s="443" t="s">
        <v>277</v>
      </c>
      <c r="F65" s="444"/>
      <c r="G65" s="590"/>
      <c r="H65" s="605"/>
      <c r="I65" s="445">
        <f>H65/H6</f>
        <v>0</v>
      </c>
      <c r="J65" s="421">
        <f>H65-G65</f>
        <v>0</v>
      </c>
      <c r="K65" s="434" t="e">
        <f t="shared" ref="K65:K66" si="136">H65/G65</f>
        <v>#DIV/0!</v>
      </c>
      <c r="L65" s="420"/>
      <c r="M65" s="484"/>
      <c r="N65" s="414"/>
      <c r="O65" s="484"/>
      <c r="P65" s="414">
        <f t="shared" ref="P65:P66" si="137">O65-N65</f>
        <v>0</v>
      </c>
      <c r="Q65" s="434" t="e">
        <f t="shared" ref="Q65:Q66" si="138">O65/N65</f>
        <v>#DIV/0!</v>
      </c>
      <c r="R65" s="644">
        <f>SUM(F65,L65)</f>
        <v>0</v>
      </c>
      <c r="S65" s="484">
        <f>SUM(F65,M65)</f>
        <v>0</v>
      </c>
      <c r="T65" s="414">
        <f t="shared" ref="T65:T66" si="139">SUM(G65,N65)</f>
        <v>0</v>
      </c>
      <c r="U65" s="414">
        <f>SUM(H65,O65)</f>
        <v>0</v>
      </c>
      <c r="V65" s="414">
        <f>U65-T65</f>
        <v>0</v>
      </c>
      <c r="W65" s="434" t="e">
        <f>U65/T65</f>
        <v>#DIV/0!</v>
      </c>
      <c r="X65" s="446"/>
      <c r="Y65" s="418" t="str">
        <f t="shared" si="0"/>
        <v/>
      </c>
      <c r="Z65" s="418" t="str">
        <f t="shared" si="1"/>
        <v/>
      </c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8"/>
      <c r="AW65" s="448"/>
      <c r="AX65" s="448"/>
      <c r="AY65" s="448"/>
      <c r="AZ65" s="448"/>
      <c r="BA65" s="448"/>
      <c r="BB65" s="448"/>
      <c r="BC65" s="448"/>
      <c r="BD65" s="448"/>
      <c r="BE65" s="448"/>
      <c r="BF65" s="448"/>
      <c r="BG65" s="448"/>
      <c r="BH65" s="448"/>
      <c r="BI65" s="448"/>
      <c r="BJ65" s="448"/>
    </row>
    <row r="66" spans="1:62" s="449" customFormat="1" ht="30" customHeight="1" x14ac:dyDescent="0.25">
      <c r="A66" s="426"/>
      <c r="B66" s="441"/>
      <c r="C66" s="442"/>
      <c r="D66" s="441"/>
      <c r="E66" s="428" t="s">
        <v>277</v>
      </c>
      <c r="F66" s="444">
        <v>178.6</v>
      </c>
      <c r="G66" s="594">
        <v>47</v>
      </c>
      <c r="H66" s="605"/>
      <c r="I66" s="445">
        <f>H66/H6</f>
        <v>0</v>
      </c>
      <c r="J66" s="421">
        <f>H66-G66</f>
        <v>-47</v>
      </c>
      <c r="K66" s="434">
        <f t="shared" si="136"/>
        <v>0</v>
      </c>
      <c r="L66" s="420">
        <v>23.8</v>
      </c>
      <c r="M66" s="484">
        <v>23.8</v>
      </c>
      <c r="N66" s="414">
        <v>23.8</v>
      </c>
      <c r="O66" s="484"/>
      <c r="P66" s="414">
        <f t="shared" si="137"/>
        <v>-23.8</v>
      </c>
      <c r="Q66" s="300">
        <f t="shared" si="138"/>
        <v>0</v>
      </c>
      <c r="R66" s="644">
        <f>SUM(F66,L66)</f>
        <v>202.4</v>
      </c>
      <c r="S66" s="484">
        <f>SUM(F66,M66)</f>
        <v>202.4</v>
      </c>
      <c r="T66" s="414">
        <f t="shared" si="139"/>
        <v>70.8</v>
      </c>
      <c r="U66" s="414">
        <f>SUM(H66,O66)</f>
        <v>0</v>
      </c>
      <c r="V66" s="414">
        <f>U66-T66</f>
        <v>-70.8</v>
      </c>
      <c r="W66" s="434">
        <f>U66/T66</f>
        <v>0</v>
      </c>
      <c r="X66" s="446"/>
      <c r="Y66" s="418"/>
      <c r="Z66" s="418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</row>
    <row r="67" spans="1:62" ht="34.5" customHeight="1" x14ac:dyDescent="0.25">
      <c r="A67" s="47"/>
      <c r="B67" s="33" t="s">
        <v>43</v>
      </c>
      <c r="C67" s="32" t="s">
        <v>142</v>
      </c>
      <c r="D67" s="32" t="s">
        <v>143</v>
      </c>
      <c r="E67" s="271" t="s">
        <v>140</v>
      </c>
      <c r="F67" s="283">
        <v>3261.3</v>
      </c>
      <c r="G67" s="592">
        <v>1768.6</v>
      </c>
      <c r="H67" s="606">
        <v>1364.2</v>
      </c>
      <c r="I67" s="83">
        <f>H67/H6</f>
        <v>5.6330276941641728E-3</v>
      </c>
      <c r="J67" s="80">
        <f t="shared" si="74"/>
        <v>-404.39999999999986</v>
      </c>
      <c r="K67" s="98">
        <f t="shared" si="134"/>
        <v>0.7713445663236459</v>
      </c>
      <c r="L67" s="218">
        <v>16</v>
      </c>
      <c r="M67" s="410">
        <v>17.5</v>
      </c>
      <c r="N67" s="85">
        <v>17.5</v>
      </c>
      <c r="O67" s="410">
        <v>1.5</v>
      </c>
      <c r="P67" s="85">
        <f>O67-N67</f>
        <v>-16</v>
      </c>
      <c r="Q67" s="300">
        <f>O67/N67</f>
        <v>8.5714285714285715E-2</v>
      </c>
      <c r="R67" s="190">
        <f t="shared" si="4"/>
        <v>3277.3</v>
      </c>
      <c r="S67" s="410">
        <f t="shared" si="5"/>
        <v>3278.8</v>
      </c>
      <c r="T67" s="85">
        <f t="shared" si="135"/>
        <v>1786.1</v>
      </c>
      <c r="U67" s="85">
        <f t="shared" si="6"/>
        <v>1365.7</v>
      </c>
      <c r="V67" s="85">
        <f t="shared" si="2"/>
        <v>-420.39999999999986</v>
      </c>
      <c r="W67" s="98">
        <f t="shared" si="3"/>
        <v>0.76462684060242991</v>
      </c>
      <c r="X67" s="16"/>
      <c r="Y67" s="405" t="str">
        <f t="shared" si="0"/>
        <v/>
      </c>
      <c r="Z67" s="405" t="str">
        <f t="shared" si="1"/>
        <v/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ht="34.5" customHeight="1" x14ac:dyDescent="0.25">
      <c r="A68" s="47"/>
      <c r="B68" s="33"/>
      <c r="C68" s="32" t="s">
        <v>348</v>
      </c>
      <c r="D68" s="32" t="s">
        <v>143</v>
      </c>
      <c r="E68" s="325" t="s">
        <v>347</v>
      </c>
      <c r="F68" s="283">
        <v>5407.6</v>
      </c>
      <c r="G68" s="592">
        <v>3171.7</v>
      </c>
      <c r="H68" s="606">
        <v>3103.5</v>
      </c>
      <c r="I68" s="83">
        <f>H68/H6</f>
        <v>1.281491089930986E-2</v>
      </c>
      <c r="J68" s="80">
        <f t="shared" ref="J68" si="140">H68-G68</f>
        <v>-68.199999999999818</v>
      </c>
      <c r="K68" s="98">
        <f t="shared" ref="K68" si="141">H68/G68</f>
        <v>0.97849733581360154</v>
      </c>
      <c r="L68" s="218">
        <v>1009.5</v>
      </c>
      <c r="M68" s="410">
        <v>1022.2</v>
      </c>
      <c r="N68" s="85">
        <v>889.4</v>
      </c>
      <c r="O68" s="410">
        <v>193.5</v>
      </c>
      <c r="P68" s="85">
        <f>O68-N68</f>
        <v>-695.9</v>
      </c>
      <c r="Q68" s="300">
        <f>O68/N68</f>
        <v>0.21756240161906903</v>
      </c>
      <c r="R68" s="190">
        <f t="shared" ref="R68" si="142">SUM(F68,L68)</f>
        <v>6417.1</v>
      </c>
      <c r="S68" s="410">
        <f t="shared" ref="S68" si="143">SUM(F68,M68)</f>
        <v>6429.8</v>
      </c>
      <c r="T68" s="85">
        <f t="shared" ref="T68" si="144">SUM(G68,N68)</f>
        <v>4061.1</v>
      </c>
      <c r="U68" s="85">
        <f t="shared" ref="U68" si="145">SUM(H68,O68)</f>
        <v>3297</v>
      </c>
      <c r="V68" s="85">
        <f t="shared" ref="V68" si="146">U68-T68</f>
        <v>-764.09999999999991</v>
      </c>
      <c r="W68" s="98">
        <f t="shared" ref="W68" si="147">U68/T68</f>
        <v>0.81184900642683022</v>
      </c>
      <c r="X68" s="16"/>
      <c r="Y68" s="405"/>
      <c r="Z68" s="40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ht="32.25" customHeight="1" x14ac:dyDescent="0.25">
      <c r="A69" s="47"/>
      <c r="B69" s="33" t="s">
        <v>44</v>
      </c>
      <c r="C69" s="32" t="s">
        <v>332</v>
      </c>
      <c r="D69" s="32" t="s">
        <v>145</v>
      </c>
      <c r="E69" s="271" t="s">
        <v>333</v>
      </c>
      <c r="F69" s="528">
        <v>325.3</v>
      </c>
      <c r="G69" s="591">
        <v>229.5</v>
      </c>
      <c r="H69" s="606">
        <v>139.6</v>
      </c>
      <c r="I69" s="83">
        <f>H69/H6</f>
        <v>5.7643356260469027E-4</v>
      </c>
      <c r="J69" s="80">
        <f t="shared" si="74"/>
        <v>-89.9</v>
      </c>
      <c r="K69" s="98">
        <f t="shared" si="134"/>
        <v>0.60827886710239654</v>
      </c>
      <c r="L69" s="218"/>
      <c r="M69" s="410"/>
      <c r="N69" s="85"/>
      <c r="O69" s="410"/>
      <c r="P69" s="85"/>
      <c r="Q69" s="300"/>
      <c r="R69" s="190">
        <f t="shared" si="4"/>
        <v>325.3</v>
      </c>
      <c r="S69" s="410">
        <f t="shared" si="5"/>
        <v>325.3</v>
      </c>
      <c r="T69" s="85">
        <f t="shared" si="135"/>
        <v>229.5</v>
      </c>
      <c r="U69" s="85">
        <f t="shared" si="6"/>
        <v>139.6</v>
      </c>
      <c r="V69" s="85">
        <f t="shared" si="2"/>
        <v>-89.9</v>
      </c>
      <c r="W69" s="98">
        <f t="shared" si="3"/>
        <v>0.60827886710239654</v>
      </c>
      <c r="X69" s="16"/>
      <c r="Y69" s="405" t="str">
        <f t="shared" si="0"/>
        <v/>
      </c>
      <c r="Z69" s="405" t="str">
        <f t="shared" si="1"/>
        <v/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ht="20.25" customHeight="1" x14ac:dyDescent="0.25">
      <c r="A70" s="47"/>
      <c r="B70" s="33" t="s">
        <v>45</v>
      </c>
      <c r="C70" s="32" t="s">
        <v>144</v>
      </c>
      <c r="D70" s="32" t="s">
        <v>141</v>
      </c>
      <c r="E70" s="271" t="s">
        <v>334</v>
      </c>
      <c r="F70" s="528">
        <v>1566.4</v>
      </c>
      <c r="G70" s="591">
        <v>805.8</v>
      </c>
      <c r="H70" s="606">
        <v>680.7</v>
      </c>
      <c r="I70" s="83">
        <f>H70/H6</f>
        <v>2.8107329947350481E-3</v>
      </c>
      <c r="J70" s="80">
        <f t="shared" si="74"/>
        <v>-125.09999999999991</v>
      </c>
      <c r="K70" s="98">
        <f t="shared" si="134"/>
        <v>0.84475055845122871</v>
      </c>
      <c r="L70" s="218"/>
      <c r="M70" s="410"/>
      <c r="N70" s="85"/>
      <c r="O70" s="410"/>
      <c r="P70" s="85">
        <f t="shared" ref="P70:P72" si="148">O70-N70</f>
        <v>0</v>
      </c>
      <c r="Q70" s="300"/>
      <c r="R70" s="190">
        <f t="shared" si="4"/>
        <v>1566.4</v>
      </c>
      <c r="S70" s="410">
        <f t="shared" si="5"/>
        <v>1566.4</v>
      </c>
      <c r="T70" s="85">
        <f t="shared" si="135"/>
        <v>805.8</v>
      </c>
      <c r="U70" s="85">
        <f t="shared" si="6"/>
        <v>680.7</v>
      </c>
      <c r="V70" s="85">
        <f t="shared" si="2"/>
        <v>-125.09999999999991</v>
      </c>
      <c r="W70" s="98">
        <f t="shared" si="3"/>
        <v>0.84475055845122871</v>
      </c>
      <c r="X70" s="16"/>
      <c r="Y70" s="405" t="str">
        <f t="shared" si="0"/>
        <v/>
      </c>
      <c r="Z70" s="405" t="str">
        <f t="shared" si="1"/>
        <v/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19.5" customHeight="1" x14ac:dyDescent="0.25">
      <c r="A71" s="47"/>
      <c r="B71" s="33" t="s">
        <v>46</v>
      </c>
      <c r="C71" s="32" t="s">
        <v>335</v>
      </c>
      <c r="D71" s="32" t="s">
        <v>141</v>
      </c>
      <c r="E71" s="271" t="s">
        <v>336</v>
      </c>
      <c r="F71" s="528">
        <v>4066.2</v>
      </c>
      <c r="G71" s="591">
        <v>2195.8000000000002</v>
      </c>
      <c r="H71" s="606">
        <v>1826.95</v>
      </c>
      <c r="I71" s="83">
        <f>H71/H6</f>
        <v>7.5438058538727726E-3</v>
      </c>
      <c r="J71" s="80">
        <f t="shared" ref="J71" si="149">H71-G71</f>
        <v>-368.85000000000014</v>
      </c>
      <c r="K71" s="98">
        <f t="shared" ref="K71" si="150">H71/G71</f>
        <v>0.83202022042080326</v>
      </c>
      <c r="L71" s="218">
        <v>40</v>
      </c>
      <c r="M71" s="410">
        <v>40</v>
      </c>
      <c r="N71" s="85">
        <v>40</v>
      </c>
      <c r="O71" s="410"/>
      <c r="P71" s="85">
        <f t="shared" ref="P71" si="151">O71-N71</f>
        <v>-40</v>
      </c>
      <c r="Q71" s="300">
        <f>O71/N71</f>
        <v>0</v>
      </c>
      <c r="R71" s="190">
        <f t="shared" ref="R71" si="152">SUM(F71,L71)</f>
        <v>4106.2</v>
      </c>
      <c r="S71" s="410">
        <f t="shared" ref="S71" si="153">SUM(F71,M71)</f>
        <v>4106.2</v>
      </c>
      <c r="T71" s="85">
        <f t="shared" ref="T71" si="154">SUM(G71,N71)</f>
        <v>2235.8000000000002</v>
      </c>
      <c r="U71" s="85">
        <f t="shared" ref="U71" si="155">SUM(H71,O71)</f>
        <v>1826.95</v>
      </c>
      <c r="V71" s="85">
        <f t="shared" ref="V71" si="156">U71-T71</f>
        <v>-408.85000000000014</v>
      </c>
      <c r="W71" s="98">
        <f t="shared" ref="W71" si="157">U71/T71</f>
        <v>0.81713480633330349</v>
      </c>
      <c r="X71" s="16"/>
      <c r="Y71" s="405" t="str">
        <f t="shared" ref="Y71" si="158">IF(J71&lt;=0,"",IF(J71&gt;0,"НІ"))</f>
        <v/>
      </c>
      <c r="Z71" s="405" t="str">
        <f t="shared" ref="Z71" si="159">IF(P71&lt;=0,"",IF(P71&gt;0,"НІ"))</f>
        <v/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19.5" customHeight="1" thickBot="1" x14ac:dyDescent="0.3">
      <c r="A72" s="47"/>
      <c r="B72" s="33" t="s">
        <v>46</v>
      </c>
      <c r="C72" s="32" t="s">
        <v>380</v>
      </c>
      <c r="D72" s="32" t="s">
        <v>141</v>
      </c>
      <c r="E72" s="271" t="s">
        <v>381</v>
      </c>
      <c r="F72" s="588">
        <v>61</v>
      </c>
      <c r="G72" s="593">
        <v>61</v>
      </c>
      <c r="H72" s="606"/>
      <c r="I72" s="83">
        <f>H72/H6</f>
        <v>0</v>
      </c>
      <c r="J72" s="80">
        <f t="shared" si="74"/>
        <v>-61</v>
      </c>
      <c r="K72" s="98">
        <f t="shared" si="134"/>
        <v>0</v>
      </c>
      <c r="L72" s="220">
        <v>39</v>
      </c>
      <c r="M72" s="489">
        <v>39</v>
      </c>
      <c r="N72" s="96">
        <v>39</v>
      </c>
      <c r="O72" s="489"/>
      <c r="P72" s="96">
        <f t="shared" si="148"/>
        <v>-39</v>
      </c>
      <c r="Q72" s="305">
        <f>O72/N72</f>
        <v>0</v>
      </c>
      <c r="R72" s="190">
        <f t="shared" si="4"/>
        <v>100</v>
      </c>
      <c r="S72" s="410">
        <f t="shared" si="5"/>
        <v>100</v>
      </c>
      <c r="T72" s="85">
        <f t="shared" si="135"/>
        <v>100</v>
      </c>
      <c r="U72" s="85">
        <f t="shared" si="6"/>
        <v>0</v>
      </c>
      <c r="V72" s="85">
        <f t="shared" si="2"/>
        <v>-100</v>
      </c>
      <c r="W72" s="99">
        <f t="shared" si="3"/>
        <v>0</v>
      </c>
      <c r="X72" s="16"/>
      <c r="Y72" s="405" t="str">
        <f t="shared" si="0"/>
        <v/>
      </c>
      <c r="Z72" s="405" t="str">
        <f t="shared" si="1"/>
        <v/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4" customFormat="1" ht="27" customHeight="1" thickBot="1" x14ac:dyDescent="0.3">
      <c r="A73" s="45">
        <v>3</v>
      </c>
      <c r="B73" s="39" t="s">
        <v>100</v>
      </c>
      <c r="C73" s="39" t="s">
        <v>253</v>
      </c>
      <c r="D73" s="39"/>
      <c r="E73" s="529" t="s">
        <v>101</v>
      </c>
      <c r="F73" s="257">
        <f>SUM(F83,F81,F80,F78,F77,F74)</f>
        <v>63191.9</v>
      </c>
      <c r="G73" s="76">
        <f>SUM(G83,G81,G80,G78,G77,G74)</f>
        <v>31373.300000000003</v>
      </c>
      <c r="H73" s="395">
        <f>SUM(H83,H81,H80,H78,H77,H74)</f>
        <v>29966.799999999999</v>
      </c>
      <c r="I73" s="77">
        <f>H73/H6</f>
        <v>0.12373831865230826</v>
      </c>
      <c r="J73" s="78">
        <f t="shared" si="74"/>
        <v>-1406.5000000000036</v>
      </c>
      <c r="K73" s="100">
        <f t="shared" ref="K73:K80" si="160">H73/G73</f>
        <v>0.95516888564479974</v>
      </c>
      <c r="L73" s="76">
        <f>SUM(L83,L81,L80,L78,L77,L74)</f>
        <v>4410.5</v>
      </c>
      <c r="M73" s="76">
        <f t="shared" ref="M73:O73" si="161">SUM(M83,M81,M80,M78,M77,M74)</f>
        <v>4597.8</v>
      </c>
      <c r="N73" s="76">
        <f t="shared" si="161"/>
        <v>2014.2</v>
      </c>
      <c r="O73" s="395">
        <f t="shared" si="161"/>
        <v>2014.2</v>
      </c>
      <c r="P73" s="76">
        <f t="shared" ref="P73:P84" si="162">O73-N73</f>
        <v>0</v>
      </c>
      <c r="Q73" s="214">
        <f>O73/N73</f>
        <v>1</v>
      </c>
      <c r="R73" s="102">
        <f>SUM(R83,R81,R80,R78,R77,R74)</f>
        <v>67602.399999999994</v>
      </c>
      <c r="S73" s="76">
        <f t="shared" ref="S73:U73" si="163">SUM(S83,S81,S80,S78,S77,S74)</f>
        <v>67789.7</v>
      </c>
      <c r="T73" s="76">
        <f t="shared" si="163"/>
        <v>33387.5</v>
      </c>
      <c r="U73" s="76">
        <f t="shared" si="163"/>
        <v>31981</v>
      </c>
      <c r="V73" s="76">
        <f>SUM(V74,V77,V78,V80,V83)</f>
        <v>-1405.0000000000023</v>
      </c>
      <c r="W73" s="100">
        <f t="shared" si="3"/>
        <v>0.95787345563459381</v>
      </c>
      <c r="X73" s="16"/>
      <c r="Y73" s="405" t="str">
        <f t="shared" si="0"/>
        <v/>
      </c>
      <c r="Z73" s="405" t="str">
        <f t="shared" si="1"/>
        <v/>
      </c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ht="27" customHeight="1" x14ac:dyDescent="0.25">
      <c r="A74" s="143"/>
      <c r="B74" s="145" t="s">
        <v>102</v>
      </c>
      <c r="C74" s="361" t="s">
        <v>337</v>
      </c>
      <c r="D74" s="361" t="s">
        <v>147</v>
      </c>
      <c r="E74" s="362" t="s">
        <v>149</v>
      </c>
      <c r="F74" s="513">
        <v>58602.6</v>
      </c>
      <c r="G74" s="147">
        <v>29056.400000000001</v>
      </c>
      <c r="H74" s="485">
        <v>27742.3</v>
      </c>
      <c r="I74" s="79">
        <f>H74/H6</f>
        <v>0.11455295719088897</v>
      </c>
      <c r="J74" s="80">
        <f t="shared" ref="J74:J158" si="164">H74-G74</f>
        <v>-1314.1000000000022</v>
      </c>
      <c r="K74" s="189">
        <f t="shared" si="160"/>
        <v>0.95477416335127541</v>
      </c>
      <c r="L74" s="237">
        <v>4410.5</v>
      </c>
      <c r="M74" s="483">
        <v>4597.8</v>
      </c>
      <c r="N74" s="147">
        <v>2014.2</v>
      </c>
      <c r="O74" s="483">
        <v>2014.2</v>
      </c>
      <c r="P74" s="147">
        <f t="shared" si="162"/>
        <v>0</v>
      </c>
      <c r="Q74" s="299">
        <f>O74/N74</f>
        <v>1</v>
      </c>
      <c r="R74" s="237">
        <f t="shared" si="4"/>
        <v>63013.1</v>
      </c>
      <c r="S74" s="483">
        <f t="shared" si="5"/>
        <v>63200.4</v>
      </c>
      <c r="T74" s="147">
        <f t="shared" ref="T74:T80" si="165">SUM(G74,N74)</f>
        <v>31070.600000000002</v>
      </c>
      <c r="U74" s="147">
        <f t="shared" si="6"/>
        <v>29756.5</v>
      </c>
      <c r="V74" s="147">
        <f t="shared" si="2"/>
        <v>-1314.1000000000022</v>
      </c>
      <c r="W74" s="232">
        <f t="shared" si="3"/>
        <v>0.9577059985967441</v>
      </c>
      <c r="X74" s="16"/>
      <c r="Y74" s="405" t="str">
        <f t="shared" ref="Y74:Y153" si="166">IF(J74&lt;=0,"",IF(J74&gt;0,"НІ"))</f>
        <v/>
      </c>
      <c r="Z74" s="405" t="str">
        <f t="shared" ref="Z74:Z153" si="167">IF(P74&lt;=0,"",IF(P74&gt;0,"НІ"))</f>
        <v/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440" customFormat="1" ht="21" customHeight="1" x14ac:dyDescent="0.25">
      <c r="A75" s="426"/>
      <c r="B75" s="399"/>
      <c r="C75" s="435"/>
      <c r="D75" s="435"/>
      <c r="E75" s="436" t="s">
        <v>150</v>
      </c>
      <c r="F75" s="420">
        <v>31910.9</v>
      </c>
      <c r="G75" s="413">
        <v>18625.599999999999</v>
      </c>
      <c r="H75" s="413">
        <v>18625.599999999999</v>
      </c>
      <c r="I75" s="432">
        <f>H75/H6</f>
        <v>7.6908459624999426E-2</v>
      </c>
      <c r="J75" s="412">
        <f t="shared" si="164"/>
        <v>0</v>
      </c>
      <c r="K75" s="433">
        <f t="shared" si="160"/>
        <v>1</v>
      </c>
      <c r="L75" s="420"/>
      <c r="M75" s="484"/>
      <c r="N75" s="414"/>
      <c r="O75" s="484"/>
      <c r="P75" s="414">
        <f t="shared" si="162"/>
        <v>0</v>
      </c>
      <c r="Q75" s="434"/>
      <c r="R75" s="424">
        <f t="shared" si="4"/>
        <v>31910.9</v>
      </c>
      <c r="S75" s="484">
        <f t="shared" si="5"/>
        <v>31910.9</v>
      </c>
      <c r="T75" s="414">
        <f t="shared" si="165"/>
        <v>18625.599999999999</v>
      </c>
      <c r="U75" s="414">
        <f t="shared" si="6"/>
        <v>18625.599999999999</v>
      </c>
      <c r="V75" s="414">
        <f t="shared" si="2"/>
        <v>0</v>
      </c>
      <c r="W75" s="416">
        <f t="shared" si="3"/>
        <v>1</v>
      </c>
      <c r="X75" s="437"/>
      <c r="Y75" s="635" t="str">
        <f t="shared" si="166"/>
        <v/>
      </c>
      <c r="Z75" s="635" t="str">
        <f t="shared" si="167"/>
        <v/>
      </c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</row>
    <row r="76" spans="1:62" ht="18.75" hidden="1" customHeight="1" x14ac:dyDescent="0.25">
      <c r="A76" s="47"/>
      <c r="B76" s="31"/>
      <c r="C76" s="151" t="s">
        <v>152</v>
      </c>
      <c r="D76" s="151"/>
      <c r="E76" s="324" t="s">
        <v>151</v>
      </c>
      <c r="F76" s="86"/>
      <c r="G76" s="85"/>
      <c r="H76" s="410"/>
      <c r="I76" s="85"/>
      <c r="J76" s="85"/>
      <c r="K76" s="378"/>
      <c r="L76" s="218">
        <f t="shared" ref="L76:Q76" si="168">SUM(L77:L80)</f>
        <v>0</v>
      </c>
      <c r="M76" s="410">
        <f t="shared" si="168"/>
        <v>0</v>
      </c>
      <c r="N76" s="85">
        <f t="shared" si="168"/>
        <v>0</v>
      </c>
      <c r="O76" s="410">
        <f t="shared" si="168"/>
        <v>0</v>
      </c>
      <c r="P76" s="85">
        <f t="shared" si="168"/>
        <v>0</v>
      </c>
      <c r="Q76" s="379">
        <f t="shared" si="168"/>
        <v>0</v>
      </c>
      <c r="R76" s="219">
        <f>SUM(F76,L76)</f>
        <v>0</v>
      </c>
      <c r="S76" s="410">
        <f>SUM(F76,M76)</f>
        <v>0</v>
      </c>
      <c r="T76" s="85">
        <f t="shared" si="165"/>
        <v>0</v>
      </c>
      <c r="U76" s="85">
        <f>SUM(H76,O76)</f>
        <v>0</v>
      </c>
      <c r="V76" s="85">
        <f>U76-T76</f>
        <v>0</v>
      </c>
      <c r="W76" s="98" t="e">
        <f>U76/T76</f>
        <v>#DIV/0!</v>
      </c>
      <c r="X76" s="16"/>
      <c r="Y76" s="405" t="str">
        <f t="shared" si="166"/>
        <v/>
      </c>
      <c r="Z76" s="405" t="str">
        <f t="shared" si="167"/>
        <v/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ht="24.75" customHeight="1" x14ac:dyDescent="0.25">
      <c r="A77" s="47"/>
      <c r="B77" s="31" t="s">
        <v>104</v>
      </c>
      <c r="C77" s="31" t="s">
        <v>338</v>
      </c>
      <c r="D77" s="31" t="s">
        <v>148</v>
      </c>
      <c r="E77" s="374" t="s">
        <v>108</v>
      </c>
      <c r="F77" s="218">
        <v>156.19999999999999</v>
      </c>
      <c r="G77" s="86">
        <v>78</v>
      </c>
      <c r="H77" s="410">
        <v>0.4</v>
      </c>
      <c r="I77" s="79">
        <f>H77/H6</f>
        <v>1.6516720991538406E-6</v>
      </c>
      <c r="J77" s="80">
        <f t="shared" si="164"/>
        <v>-77.599999999999994</v>
      </c>
      <c r="K77" s="189">
        <f t="shared" si="160"/>
        <v>5.1282051282051282E-3</v>
      </c>
      <c r="L77" s="218"/>
      <c r="M77" s="410"/>
      <c r="N77" s="85"/>
      <c r="O77" s="410"/>
      <c r="P77" s="85">
        <f t="shared" si="162"/>
        <v>0</v>
      </c>
      <c r="Q77" s="300"/>
      <c r="R77" s="219">
        <f t="shared" si="4"/>
        <v>156.19999999999999</v>
      </c>
      <c r="S77" s="410">
        <f t="shared" si="5"/>
        <v>156.19999999999999</v>
      </c>
      <c r="T77" s="85">
        <f t="shared" si="165"/>
        <v>78</v>
      </c>
      <c r="U77" s="85">
        <f t="shared" si="6"/>
        <v>0.4</v>
      </c>
      <c r="V77" s="85">
        <f t="shared" si="2"/>
        <v>-77.599999999999994</v>
      </c>
      <c r="W77" s="98">
        <f t="shared" si="3"/>
        <v>5.1282051282051282E-3</v>
      </c>
      <c r="X77" s="16"/>
      <c r="Y77" s="405" t="str">
        <f t="shared" si="166"/>
        <v/>
      </c>
      <c r="Z77" s="405" t="str">
        <f t="shared" si="167"/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ht="33" customHeight="1" x14ac:dyDescent="0.25">
      <c r="A78" s="47"/>
      <c r="B78" s="31" t="s">
        <v>105</v>
      </c>
      <c r="C78" s="31" t="s">
        <v>339</v>
      </c>
      <c r="D78" s="31" t="s">
        <v>148</v>
      </c>
      <c r="E78" s="374" t="s">
        <v>340</v>
      </c>
      <c r="F78" s="218">
        <v>1092.9000000000001</v>
      </c>
      <c r="G78" s="86">
        <v>568.70000000000005</v>
      </c>
      <c r="H78" s="410">
        <v>555.4</v>
      </c>
      <c r="I78" s="79">
        <f>H78/H6</f>
        <v>2.2933467096751072E-3</v>
      </c>
      <c r="J78" s="80">
        <f t="shared" si="164"/>
        <v>-13.300000000000068</v>
      </c>
      <c r="K78" s="189">
        <f t="shared" si="160"/>
        <v>0.9766133286442763</v>
      </c>
      <c r="L78" s="218"/>
      <c r="M78" s="410"/>
      <c r="N78" s="85"/>
      <c r="O78" s="410"/>
      <c r="P78" s="85">
        <f t="shared" si="162"/>
        <v>0</v>
      </c>
      <c r="Q78" s="300"/>
      <c r="R78" s="219">
        <f t="shared" si="4"/>
        <v>1092.9000000000001</v>
      </c>
      <c r="S78" s="410">
        <f t="shared" si="5"/>
        <v>1092.9000000000001</v>
      </c>
      <c r="T78" s="85">
        <f t="shared" si="165"/>
        <v>568.70000000000005</v>
      </c>
      <c r="U78" s="85">
        <f t="shared" si="6"/>
        <v>555.4</v>
      </c>
      <c r="V78" s="85">
        <f t="shared" si="2"/>
        <v>-13.300000000000068</v>
      </c>
      <c r="W78" s="98">
        <f t="shared" si="3"/>
        <v>0.9766133286442763</v>
      </c>
      <c r="X78" s="16"/>
      <c r="Y78" s="405" t="str">
        <f t="shared" si="166"/>
        <v/>
      </c>
      <c r="Z78" s="405" t="str">
        <f t="shared" si="167"/>
        <v/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425" customFormat="1" ht="41.25" customHeight="1" x14ac:dyDescent="0.25">
      <c r="A79" s="426"/>
      <c r="B79" s="399"/>
      <c r="C79" s="399"/>
      <c r="D79" s="399"/>
      <c r="E79" s="527" t="s">
        <v>275</v>
      </c>
      <c r="F79" s="538">
        <v>672.9</v>
      </c>
      <c r="G79" s="414">
        <v>358.7</v>
      </c>
      <c r="H79" s="484">
        <v>358.6</v>
      </c>
      <c r="I79" s="432">
        <f>H79/H6</f>
        <v>1.480724036891418E-3</v>
      </c>
      <c r="J79" s="412">
        <f t="shared" si="164"/>
        <v>-9.9999999999965894E-2</v>
      </c>
      <c r="K79" s="433">
        <f t="shared" si="160"/>
        <v>0.99972121550041826</v>
      </c>
      <c r="L79" s="420"/>
      <c r="M79" s="484"/>
      <c r="N79" s="414"/>
      <c r="O79" s="484"/>
      <c r="P79" s="414"/>
      <c r="Q79" s="434"/>
      <c r="R79" s="420">
        <f t="shared" si="4"/>
        <v>672.9</v>
      </c>
      <c r="S79" s="484">
        <f t="shared" si="5"/>
        <v>672.9</v>
      </c>
      <c r="T79" s="414">
        <f t="shared" si="165"/>
        <v>358.7</v>
      </c>
      <c r="U79" s="414">
        <f t="shared" ref="U79" si="169">SUM(H79,O79)</f>
        <v>358.6</v>
      </c>
      <c r="V79" s="414">
        <f t="shared" ref="V79" si="170">U79-T79</f>
        <v>-9.9999999999965894E-2</v>
      </c>
      <c r="W79" s="416">
        <f t="shared" ref="W79" si="171">U79/T79</f>
        <v>0.99972121550041826</v>
      </c>
      <c r="X79" s="417"/>
      <c r="Y79" s="635" t="str">
        <f t="shared" si="166"/>
        <v/>
      </c>
      <c r="Z79" s="635" t="str">
        <f t="shared" si="167"/>
        <v/>
      </c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22"/>
      <c r="AW79" s="422"/>
      <c r="AX79" s="422"/>
      <c r="AY79" s="422"/>
      <c r="AZ79" s="422"/>
      <c r="BA79" s="422"/>
      <c r="BB79" s="422"/>
      <c r="BC79" s="422"/>
      <c r="BD79" s="422"/>
      <c r="BE79" s="422"/>
      <c r="BF79" s="422"/>
      <c r="BG79" s="422"/>
      <c r="BH79" s="422"/>
      <c r="BI79" s="422"/>
      <c r="BJ79" s="422"/>
    </row>
    <row r="80" spans="1:62" ht="24.75" customHeight="1" x14ac:dyDescent="0.25">
      <c r="A80" s="47"/>
      <c r="B80" s="44" t="s">
        <v>106</v>
      </c>
      <c r="C80" s="31" t="s">
        <v>341</v>
      </c>
      <c r="D80" s="31" t="s">
        <v>148</v>
      </c>
      <c r="E80" s="375" t="s">
        <v>107</v>
      </c>
      <c r="F80" s="218">
        <v>784.1</v>
      </c>
      <c r="G80" s="86">
        <v>391.9</v>
      </c>
      <c r="H80" s="410">
        <v>391.9</v>
      </c>
      <c r="I80" s="79">
        <f>H80/H6</f>
        <v>1.6182257391459752E-3</v>
      </c>
      <c r="J80" s="80">
        <f t="shared" si="164"/>
        <v>0</v>
      </c>
      <c r="K80" s="189">
        <f t="shared" si="160"/>
        <v>1</v>
      </c>
      <c r="L80" s="218"/>
      <c r="M80" s="410"/>
      <c r="N80" s="85"/>
      <c r="O80" s="488"/>
      <c r="P80" s="81">
        <f t="shared" si="162"/>
        <v>0</v>
      </c>
      <c r="Q80" s="303"/>
      <c r="R80" s="219">
        <f t="shared" si="4"/>
        <v>784.1</v>
      </c>
      <c r="S80" s="485">
        <f t="shared" si="5"/>
        <v>784.1</v>
      </c>
      <c r="T80" s="81">
        <f t="shared" si="165"/>
        <v>391.9</v>
      </c>
      <c r="U80" s="81">
        <f t="shared" si="6"/>
        <v>391.9</v>
      </c>
      <c r="V80" s="81">
        <f t="shared" si="2"/>
        <v>0</v>
      </c>
      <c r="W80" s="97">
        <f t="shared" si="3"/>
        <v>1</v>
      </c>
      <c r="X80" s="16"/>
      <c r="Y80" s="405" t="str">
        <f t="shared" si="166"/>
        <v/>
      </c>
      <c r="Z80" s="405" t="str">
        <f t="shared" si="167"/>
        <v/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30.75" customHeight="1" x14ac:dyDescent="0.25">
      <c r="A81" s="47"/>
      <c r="B81" s="44"/>
      <c r="C81" s="31" t="s">
        <v>362</v>
      </c>
      <c r="D81" s="44" t="s">
        <v>148</v>
      </c>
      <c r="E81" s="525" t="s">
        <v>361</v>
      </c>
      <c r="F81" s="531">
        <v>911.1</v>
      </c>
      <c r="G81" s="85">
        <v>455.7</v>
      </c>
      <c r="H81" s="410">
        <v>454.2</v>
      </c>
      <c r="I81" s="79">
        <f>H81/H6</f>
        <v>1.8754736685891859E-3</v>
      </c>
      <c r="J81" s="80">
        <f t="shared" ref="J81" si="172">H81-G81</f>
        <v>-1.5</v>
      </c>
      <c r="K81" s="189">
        <f t="shared" ref="K81" si="173">H81/G81</f>
        <v>0.99670836076366032</v>
      </c>
      <c r="L81" s="218"/>
      <c r="M81" s="410"/>
      <c r="N81" s="85"/>
      <c r="O81" s="410"/>
      <c r="P81" s="81">
        <f t="shared" ref="P81" si="174">O81-N81</f>
        <v>0</v>
      </c>
      <c r="Q81" s="303"/>
      <c r="R81" s="219">
        <f t="shared" ref="R81" si="175">SUM(F81,L81)</f>
        <v>911.1</v>
      </c>
      <c r="S81" s="485">
        <f t="shared" ref="S81" si="176">SUM(F81,M81)</f>
        <v>911.1</v>
      </c>
      <c r="T81" s="81">
        <f t="shared" ref="T81" si="177">SUM(G81,N81)</f>
        <v>455.7</v>
      </c>
      <c r="U81" s="81">
        <f t="shared" ref="U81" si="178">SUM(H81,O81)</f>
        <v>454.2</v>
      </c>
      <c r="V81" s="81">
        <f t="shared" ref="V81" si="179">U81-T81</f>
        <v>-1.5</v>
      </c>
      <c r="W81" s="97">
        <f t="shared" ref="W81" si="180">U81/T81</f>
        <v>0.99670836076366032</v>
      </c>
      <c r="X81" s="16"/>
      <c r="Y81" s="405"/>
      <c r="Z81" s="405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425" customFormat="1" ht="32.25" customHeight="1" x14ac:dyDescent="0.25">
      <c r="A82" s="557"/>
      <c r="B82" s="430"/>
      <c r="C82" s="430"/>
      <c r="D82" s="399"/>
      <c r="E82" s="527" t="s">
        <v>287</v>
      </c>
      <c r="F82" s="538">
        <v>911.1</v>
      </c>
      <c r="G82" s="414">
        <v>455.7</v>
      </c>
      <c r="H82" s="484">
        <v>454.2</v>
      </c>
      <c r="I82" s="432">
        <f>H82/H6</f>
        <v>1.8754736685891859E-3</v>
      </c>
      <c r="J82" s="412">
        <f t="shared" ref="J82" si="181">H82-G82</f>
        <v>-1.5</v>
      </c>
      <c r="K82" s="433">
        <f t="shared" ref="K82" si="182">H82/G82</f>
        <v>0.99670836076366032</v>
      </c>
      <c r="L82" s="558"/>
      <c r="M82" s="496"/>
      <c r="N82" s="431"/>
      <c r="O82" s="484"/>
      <c r="P82" s="421">
        <f t="shared" ref="P82" si="183">O82-N82</f>
        <v>0</v>
      </c>
      <c r="Q82" s="457"/>
      <c r="R82" s="424">
        <f t="shared" ref="R82" si="184">SUM(F82,L82)</f>
        <v>911.1</v>
      </c>
      <c r="S82" s="559">
        <f t="shared" ref="S82" si="185">SUM(F82,M82)</f>
        <v>911.1</v>
      </c>
      <c r="T82" s="421">
        <f t="shared" ref="T82" si="186">SUM(G82,N82)</f>
        <v>455.7</v>
      </c>
      <c r="U82" s="421">
        <f t="shared" ref="U82" si="187">SUM(H82,O82)</f>
        <v>454.2</v>
      </c>
      <c r="V82" s="421">
        <f t="shared" ref="V82" si="188">U82-T82</f>
        <v>-1.5</v>
      </c>
      <c r="W82" s="560">
        <f t="shared" ref="W82" si="189">U82/T82</f>
        <v>0.99670836076366032</v>
      </c>
      <c r="X82" s="417"/>
      <c r="Y82" s="418"/>
      <c r="Z82" s="418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  <c r="BF82" s="422"/>
      <c r="BG82" s="422"/>
      <c r="BH82" s="422"/>
      <c r="BI82" s="422"/>
      <c r="BJ82" s="422"/>
    </row>
    <row r="83" spans="1:62" ht="21.75" customHeight="1" thickBot="1" x14ac:dyDescent="0.3">
      <c r="A83" s="47"/>
      <c r="B83" s="31" t="s">
        <v>103</v>
      </c>
      <c r="C83" s="151" t="s">
        <v>342</v>
      </c>
      <c r="D83" s="151" t="s">
        <v>148</v>
      </c>
      <c r="E83" s="376" t="s">
        <v>343</v>
      </c>
      <c r="F83" s="220">
        <v>1645</v>
      </c>
      <c r="G83" s="194">
        <v>822.6</v>
      </c>
      <c r="H83" s="410">
        <v>822.6</v>
      </c>
      <c r="I83" s="79">
        <f>H83/H6</f>
        <v>3.3966636719098731E-3</v>
      </c>
      <c r="J83" s="80">
        <f>H83-G83</f>
        <v>0</v>
      </c>
      <c r="K83" s="189">
        <f>H83/G83</f>
        <v>1</v>
      </c>
      <c r="L83" s="218"/>
      <c r="M83" s="410"/>
      <c r="N83" s="85"/>
      <c r="O83" s="410"/>
      <c r="P83" s="85">
        <f>O83-N83</f>
        <v>0</v>
      </c>
      <c r="Q83" s="300"/>
      <c r="R83" s="219">
        <f>SUM(F83,L83)</f>
        <v>1645</v>
      </c>
      <c r="S83" s="485">
        <f t="shared" ref="S83:U83" si="190">SUM(F83,M83)</f>
        <v>1645</v>
      </c>
      <c r="T83" s="81">
        <f t="shared" si="190"/>
        <v>822.6</v>
      </c>
      <c r="U83" s="81">
        <f t="shared" si="190"/>
        <v>822.6</v>
      </c>
      <c r="V83" s="81">
        <f>U83-T83</f>
        <v>0</v>
      </c>
      <c r="W83" s="97">
        <f>U83/T83</f>
        <v>1</v>
      </c>
      <c r="X83" s="16"/>
      <c r="Y83" s="405" t="str">
        <f t="shared" si="166"/>
        <v/>
      </c>
      <c r="Z83" s="405" t="str">
        <f t="shared" si="167"/>
        <v/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295" customFormat="1" ht="27" customHeight="1" thickBot="1" x14ac:dyDescent="0.3">
      <c r="A84" s="45">
        <v>4</v>
      </c>
      <c r="B84" s="38" t="s">
        <v>22</v>
      </c>
      <c r="C84" s="38" t="s">
        <v>254</v>
      </c>
      <c r="D84" s="38"/>
      <c r="E84" s="293" t="s">
        <v>344</v>
      </c>
      <c r="F84" s="102">
        <f>SUM(F85:F88)</f>
        <v>6085.7</v>
      </c>
      <c r="G84" s="92">
        <f>SUM(G85:G88)</f>
        <v>3039.6</v>
      </c>
      <c r="H84" s="395">
        <f>SUM(H85,H86,H87,H88)</f>
        <v>2485</v>
      </c>
      <c r="I84" s="91">
        <f>H84/H6</f>
        <v>1.0261012915993234E-2</v>
      </c>
      <c r="J84" s="78">
        <f t="shared" ref="J84" si="191">H84-G84</f>
        <v>-554.59999999999991</v>
      </c>
      <c r="K84" s="294">
        <f>H84/G84</f>
        <v>0.81754178181339654</v>
      </c>
      <c r="L84" s="92">
        <f>SUM(L85:L88)</f>
        <v>878.30000000000007</v>
      </c>
      <c r="M84" s="395">
        <f>SUM(M85,M86,M87,M88)</f>
        <v>938.3</v>
      </c>
      <c r="N84" s="76">
        <f>SUM(N85,N86,N87,N88)</f>
        <v>637.70000000000005</v>
      </c>
      <c r="O84" s="395">
        <f>SUM(O85,O86,O87,O88)</f>
        <v>128.4</v>
      </c>
      <c r="P84" s="76">
        <f t="shared" si="162"/>
        <v>-509.30000000000007</v>
      </c>
      <c r="Q84" s="214">
        <f>O84/N84</f>
        <v>0.20134859651873921</v>
      </c>
      <c r="R84" s="102">
        <f>SUM(R85,R86,R87,R88)</f>
        <v>6964</v>
      </c>
      <c r="S84" s="395">
        <f>SUM(S85,S86,S87,S88)</f>
        <v>7024</v>
      </c>
      <c r="T84" s="76">
        <f>SUM(T85,T86,T87,T88)</f>
        <v>3677.3</v>
      </c>
      <c r="U84" s="76">
        <f>SUM(U85,U86,U87,U88)</f>
        <v>2613.4</v>
      </c>
      <c r="V84" s="76">
        <f>SUM(V85,V86,V87,V88)</f>
        <v>-1063.9000000000001</v>
      </c>
      <c r="W84" s="294">
        <f t="shared" si="3"/>
        <v>0.71068446958366194</v>
      </c>
      <c r="X84" s="28"/>
      <c r="Y84" s="405" t="str">
        <f t="shared" si="166"/>
        <v/>
      </c>
      <c r="Z84" s="405" t="str">
        <f t="shared" si="167"/>
        <v/>
      </c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</row>
    <row r="85" spans="1:62" ht="24.75" customHeight="1" x14ac:dyDescent="0.25">
      <c r="A85" s="46"/>
      <c r="B85" s="35" t="s">
        <v>47</v>
      </c>
      <c r="C85" s="32" t="s">
        <v>346</v>
      </c>
      <c r="D85" s="32" t="s">
        <v>154</v>
      </c>
      <c r="E85" s="272" t="s">
        <v>345</v>
      </c>
      <c r="F85" s="237">
        <v>2664.6</v>
      </c>
      <c r="G85" s="190">
        <v>1417</v>
      </c>
      <c r="H85" s="485">
        <v>1282.7</v>
      </c>
      <c r="I85" s="79">
        <f>H85/H6</f>
        <v>5.2964995039615778E-3</v>
      </c>
      <c r="J85" s="80">
        <f t="shared" si="164"/>
        <v>-134.29999999999995</v>
      </c>
      <c r="K85" s="97">
        <f>H85/G85</f>
        <v>0.90522230063514475</v>
      </c>
      <c r="L85" s="190">
        <v>188.3</v>
      </c>
      <c r="M85" s="485">
        <v>235.4</v>
      </c>
      <c r="N85" s="81">
        <v>145.69999999999999</v>
      </c>
      <c r="O85" s="485">
        <v>77.599999999999994</v>
      </c>
      <c r="P85" s="81">
        <f t="shared" ref="P85:P89" si="192">O85-N85</f>
        <v>-68.099999999999994</v>
      </c>
      <c r="Q85" s="236">
        <f t="shared" ref="Q85:Q89" si="193">O85/N85</f>
        <v>0.53260123541523674</v>
      </c>
      <c r="R85" s="219">
        <f t="shared" si="4"/>
        <v>2852.9</v>
      </c>
      <c r="S85" s="485">
        <f t="shared" si="5"/>
        <v>2900</v>
      </c>
      <c r="T85" s="81">
        <f>SUM(G85,N85)</f>
        <v>1562.7</v>
      </c>
      <c r="U85" s="81">
        <f t="shared" si="6"/>
        <v>1360.3</v>
      </c>
      <c r="V85" s="81">
        <f t="shared" si="2"/>
        <v>-202.40000000000009</v>
      </c>
      <c r="W85" s="97">
        <f t="shared" si="3"/>
        <v>0.87048057848595373</v>
      </c>
      <c r="X85" s="16"/>
      <c r="Y85" s="405" t="str">
        <f t="shared" si="166"/>
        <v/>
      </c>
      <c r="Z85" s="405" t="str">
        <f t="shared" si="167"/>
        <v/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31.5" customHeight="1" x14ac:dyDescent="0.25">
      <c r="A86" s="47"/>
      <c r="B86" s="31" t="s">
        <v>64</v>
      </c>
      <c r="C86" s="519" t="s">
        <v>153</v>
      </c>
      <c r="D86" s="32" t="s">
        <v>155</v>
      </c>
      <c r="E86" s="266" t="s">
        <v>347</v>
      </c>
      <c r="F86" s="218">
        <v>1163.9000000000001</v>
      </c>
      <c r="G86" s="86">
        <v>660.5</v>
      </c>
      <c r="H86" s="410">
        <v>505.2</v>
      </c>
      <c r="I86" s="83">
        <f>H86/H6</f>
        <v>2.0860618612313004E-3</v>
      </c>
      <c r="J86" s="80">
        <f t="shared" si="164"/>
        <v>-155.30000000000001</v>
      </c>
      <c r="K86" s="98">
        <f>H86/G86</f>
        <v>0.76487509462528391</v>
      </c>
      <c r="L86" s="86">
        <v>445.1</v>
      </c>
      <c r="M86" s="410">
        <v>447.6</v>
      </c>
      <c r="N86" s="85">
        <v>262.7</v>
      </c>
      <c r="O86" s="410">
        <v>33.4</v>
      </c>
      <c r="P86" s="85">
        <f t="shared" si="192"/>
        <v>-229.29999999999998</v>
      </c>
      <c r="Q86" s="301">
        <f t="shared" si="193"/>
        <v>0.12714122573277503</v>
      </c>
      <c r="R86" s="219">
        <f t="shared" ref="R86:R177" si="194">SUM(F86,L86)</f>
        <v>1609</v>
      </c>
      <c r="S86" s="410">
        <f t="shared" ref="S86:S177" si="195">SUM(F86,M86)</f>
        <v>1611.5</v>
      </c>
      <c r="T86" s="85">
        <f t="shared" ref="T86:T177" si="196">SUM(G86,N86)</f>
        <v>923.2</v>
      </c>
      <c r="U86" s="85">
        <f t="shared" ref="U86:U177" si="197">SUM(H86,O86)</f>
        <v>538.6</v>
      </c>
      <c r="V86" s="85">
        <f t="shared" ref="V86:V177" si="198">U86-T86</f>
        <v>-384.6</v>
      </c>
      <c r="W86" s="98">
        <f t="shared" ref="W86:W177" si="199">U86/T86</f>
        <v>0.58340554592720972</v>
      </c>
      <c r="X86" s="16"/>
      <c r="Y86" s="405" t="str">
        <f t="shared" si="166"/>
        <v/>
      </c>
      <c r="Z86" s="405" t="str">
        <f t="shared" si="167"/>
        <v/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31.5" customHeight="1" x14ac:dyDescent="0.25">
      <c r="A87" s="47"/>
      <c r="B87" s="31" t="s">
        <v>48</v>
      </c>
      <c r="C87" s="32" t="s">
        <v>349</v>
      </c>
      <c r="D87" s="32" t="s">
        <v>156</v>
      </c>
      <c r="E87" s="272" t="s">
        <v>350</v>
      </c>
      <c r="F87" s="531">
        <v>1264.4000000000001</v>
      </c>
      <c r="G87" s="85">
        <v>654.9</v>
      </c>
      <c r="H87" s="410">
        <v>630.1</v>
      </c>
      <c r="I87" s="83">
        <f>H87/H6</f>
        <v>2.6017964741920875E-3</v>
      </c>
      <c r="J87" s="80">
        <f t="shared" si="164"/>
        <v>-24.799999999999955</v>
      </c>
      <c r="K87" s="98">
        <f t="shared" ref="K87:K98" si="200">H87/G87</f>
        <v>0.96213162314857237</v>
      </c>
      <c r="L87" s="86">
        <v>244.9</v>
      </c>
      <c r="M87" s="410">
        <v>255.3</v>
      </c>
      <c r="N87" s="85">
        <v>229.3</v>
      </c>
      <c r="O87" s="410">
        <v>17.399999999999999</v>
      </c>
      <c r="P87" s="85">
        <f t="shared" si="192"/>
        <v>-211.9</v>
      </c>
      <c r="Q87" s="301">
        <f t="shared" si="193"/>
        <v>7.5883122546881801E-2</v>
      </c>
      <c r="R87" s="219">
        <f t="shared" si="194"/>
        <v>1509.3000000000002</v>
      </c>
      <c r="S87" s="410">
        <f t="shared" si="195"/>
        <v>1519.7</v>
      </c>
      <c r="T87" s="85">
        <f t="shared" si="196"/>
        <v>884.2</v>
      </c>
      <c r="U87" s="85">
        <f t="shared" si="197"/>
        <v>647.5</v>
      </c>
      <c r="V87" s="85">
        <f t="shared" si="198"/>
        <v>-236.70000000000005</v>
      </c>
      <c r="W87" s="98">
        <f t="shared" si="199"/>
        <v>0.73230038452838719</v>
      </c>
      <c r="X87" s="16"/>
      <c r="Y87" s="405" t="str">
        <f t="shared" si="166"/>
        <v/>
      </c>
      <c r="Z87" s="405" t="str">
        <f t="shared" si="167"/>
        <v/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ht="24.75" customHeight="1" thickBot="1" x14ac:dyDescent="0.3">
      <c r="A88" s="48"/>
      <c r="B88" s="36" t="s">
        <v>49</v>
      </c>
      <c r="C88" s="32" t="s">
        <v>351</v>
      </c>
      <c r="D88" s="32" t="s">
        <v>156</v>
      </c>
      <c r="E88" s="273" t="s">
        <v>352</v>
      </c>
      <c r="F88" s="539">
        <v>992.8</v>
      </c>
      <c r="G88" s="96">
        <v>307.2</v>
      </c>
      <c r="H88" s="487">
        <v>67</v>
      </c>
      <c r="I88" s="87">
        <f>H88/H6</f>
        <v>2.7665507660826829E-4</v>
      </c>
      <c r="J88" s="93">
        <f t="shared" si="164"/>
        <v>-240.2</v>
      </c>
      <c r="K88" s="105">
        <f t="shared" si="200"/>
        <v>0.21809895833333334</v>
      </c>
      <c r="L88" s="343"/>
      <c r="M88" s="487"/>
      <c r="N88" s="94"/>
      <c r="O88" s="487"/>
      <c r="P88" s="94">
        <f t="shared" si="192"/>
        <v>0</v>
      </c>
      <c r="Q88" s="302"/>
      <c r="R88" s="220">
        <f t="shared" si="194"/>
        <v>992.8</v>
      </c>
      <c r="S88" s="489">
        <f t="shared" si="195"/>
        <v>992.8</v>
      </c>
      <c r="T88" s="96">
        <f t="shared" si="196"/>
        <v>307.2</v>
      </c>
      <c r="U88" s="96">
        <f t="shared" si="197"/>
        <v>67</v>
      </c>
      <c r="V88" s="96">
        <f t="shared" si="198"/>
        <v>-240.2</v>
      </c>
      <c r="W88" s="99">
        <f t="shared" si="199"/>
        <v>0.21809895833333334</v>
      </c>
      <c r="X88" s="16"/>
      <c r="Y88" s="405" t="str">
        <f t="shared" si="166"/>
        <v/>
      </c>
      <c r="Z88" s="405" t="str">
        <f t="shared" si="167"/>
        <v/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7" customFormat="1" ht="26.25" customHeight="1" thickBot="1" x14ac:dyDescent="0.3">
      <c r="A89" s="45">
        <v>5</v>
      </c>
      <c r="B89" s="39" t="s">
        <v>23</v>
      </c>
      <c r="C89" s="39" t="s">
        <v>256</v>
      </c>
      <c r="D89" s="39"/>
      <c r="E89" s="274" t="s">
        <v>75</v>
      </c>
      <c r="F89" s="102">
        <f>SUM(F91,F92,F94)</f>
        <v>2216.4</v>
      </c>
      <c r="G89" s="92">
        <f>SUM(G91,G92,G94)</f>
        <v>1322.62</v>
      </c>
      <c r="H89" s="395">
        <f>SUM(H91,H92,H94)</f>
        <v>1031</v>
      </c>
      <c r="I89" s="77">
        <f>H89/H6</f>
        <v>4.2571848355690235E-3</v>
      </c>
      <c r="J89" s="78">
        <f t="shared" si="164"/>
        <v>-291.61999999999989</v>
      </c>
      <c r="K89" s="129">
        <f t="shared" si="200"/>
        <v>0.77951339008936815</v>
      </c>
      <c r="L89" s="102">
        <f>SUM(L91,L92,L94)</f>
        <v>176.8</v>
      </c>
      <c r="M89" s="395">
        <f>SUM(M91,M92,M94)</f>
        <v>181.2</v>
      </c>
      <c r="N89" s="76">
        <f>SUM(N91,N92,N94)</f>
        <v>151.4</v>
      </c>
      <c r="O89" s="395">
        <f>SUM(O91,O92,O94)</f>
        <v>11.4</v>
      </c>
      <c r="P89" s="76">
        <f t="shared" si="192"/>
        <v>-140</v>
      </c>
      <c r="Q89" s="294">
        <f t="shared" si="193"/>
        <v>7.5297225891677672E-2</v>
      </c>
      <c r="R89" s="257">
        <f>SUM(R91,R92,R94)</f>
        <v>2393.1999999999998</v>
      </c>
      <c r="S89" s="506">
        <f>SUM(S91,S92,S94)</f>
        <v>2397.6</v>
      </c>
      <c r="T89" s="292">
        <f>SUM(T91,T92,T94)</f>
        <v>1474.02</v>
      </c>
      <c r="U89" s="292">
        <f>SUM(U91,U92,U94)</f>
        <v>1042.4000000000001</v>
      </c>
      <c r="V89" s="76">
        <f>SUM(V91,V92,V94)</f>
        <v>-431.61999999999995</v>
      </c>
      <c r="W89" s="100">
        <f t="shared" si="199"/>
        <v>0.70718172073648944</v>
      </c>
      <c r="X89" s="16"/>
      <c r="Y89" s="405" t="str">
        <f t="shared" si="166"/>
        <v/>
      </c>
      <c r="Z89" s="405" t="str">
        <f t="shared" si="167"/>
        <v/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ht="22.5" hidden="1" customHeight="1" x14ac:dyDescent="0.25">
      <c r="A90" s="46"/>
      <c r="B90" s="35" t="s">
        <v>60</v>
      </c>
      <c r="C90" s="151" t="s">
        <v>157</v>
      </c>
      <c r="D90" s="151"/>
      <c r="E90" s="275" t="s">
        <v>158</v>
      </c>
      <c r="F90" s="219"/>
      <c r="G90" s="81"/>
      <c r="H90" s="485"/>
      <c r="I90" s="79">
        <f>H90/H6</f>
        <v>0</v>
      </c>
      <c r="J90" s="80">
        <f t="shared" si="164"/>
        <v>0</v>
      </c>
      <c r="K90" s="189" t="e">
        <f t="shared" si="200"/>
        <v>#DIV/0!</v>
      </c>
      <c r="L90" s="219"/>
      <c r="M90" s="485"/>
      <c r="N90" s="81"/>
      <c r="O90" s="485"/>
      <c r="P90" s="81"/>
      <c r="Q90" s="303"/>
      <c r="R90" s="219">
        <f>SUM(F90,L90)</f>
        <v>0</v>
      </c>
      <c r="S90" s="410">
        <f t="shared" ref="S90:U93" si="201">SUM(F90,M90)</f>
        <v>0</v>
      </c>
      <c r="T90" s="85">
        <f t="shared" si="201"/>
        <v>0</v>
      </c>
      <c r="U90" s="85">
        <f t="shared" si="201"/>
        <v>0</v>
      </c>
      <c r="V90" s="85">
        <f>U90-T90</f>
        <v>0</v>
      </c>
      <c r="W90" s="98" t="e">
        <f>U90/T90</f>
        <v>#DIV/0!</v>
      </c>
      <c r="X90" s="16"/>
      <c r="Y90" s="405" t="str">
        <f t="shared" si="166"/>
        <v/>
      </c>
      <c r="Z90" s="405" t="str">
        <f t="shared" si="167"/>
        <v/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ht="29.25" customHeight="1" x14ac:dyDescent="0.25">
      <c r="A91" s="48"/>
      <c r="B91" s="35" t="s">
        <v>60</v>
      </c>
      <c r="C91" s="151" t="s">
        <v>159</v>
      </c>
      <c r="D91" s="151" t="s">
        <v>160</v>
      </c>
      <c r="E91" s="267" t="s">
        <v>161</v>
      </c>
      <c r="F91" s="370">
        <v>263.5</v>
      </c>
      <c r="G91" s="86">
        <v>230.15</v>
      </c>
      <c r="H91" s="410">
        <v>181.2</v>
      </c>
      <c r="I91" s="87">
        <f>H91/H6</f>
        <v>7.4820746091668966E-4</v>
      </c>
      <c r="J91" s="84">
        <f t="shared" si="164"/>
        <v>-48.950000000000017</v>
      </c>
      <c r="K91" s="98">
        <f t="shared" si="200"/>
        <v>0.78731262220291109</v>
      </c>
      <c r="L91" s="218"/>
      <c r="M91" s="410"/>
      <c r="N91" s="85"/>
      <c r="O91" s="410"/>
      <c r="P91" s="85"/>
      <c r="Q91" s="300"/>
      <c r="R91" s="218">
        <f>SUM(F91,L91)</f>
        <v>263.5</v>
      </c>
      <c r="S91" s="410">
        <f t="shared" si="201"/>
        <v>263.5</v>
      </c>
      <c r="T91" s="85">
        <f t="shared" si="201"/>
        <v>230.15</v>
      </c>
      <c r="U91" s="85">
        <f t="shared" si="201"/>
        <v>181.2</v>
      </c>
      <c r="V91" s="85">
        <f>U91-T91</f>
        <v>-48.950000000000017</v>
      </c>
      <c r="W91" s="98">
        <f>U91/T91</f>
        <v>0.78731262220291109</v>
      </c>
      <c r="X91" s="16"/>
      <c r="Y91" s="405" t="str">
        <f t="shared" si="166"/>
        <v/>
      </c>
      <c r="Z91" s="405" t="str">
        <f t="shared" si="167"/>
        <v/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29.25" customHeight="1" x14ac:dyDescent="0.25">
      <c r="A92" s="47"/>
      <c r="B92" s="35" t="s">
        <v>60</v>
      </c>
      <c r="C92" s="151" t="s">
        <v>162</v>
      </c>
      <c r="D92" s="151" t="s">
        <v>160</v>
      </c>
      <c r="E92" s="267" t="s">
        <v>163</v>
      </c>
      <c r="F92" s="370">
        <v>92.6</v>
      </c>
      <c r="G92" s="86">
        <v>80.069999999999993</v>
      </c>
      <c r="H92" s="410">
        <v>54.6</v>
      </c>
      <c r="I92" s="87">
        <f>H92/H6</f>
        <v>2.2545324153449924E-4</v>
      </c>
      <c r="J92" s="84">
        <f t="shared" si="164"/>
        <v>-25.469999999999992</v>
      </c>
      <c r="K92" s="98">
        <f t="shared" si="200"/>
        <v>0.68190333458224062</v>
      </c>
      <c r="L92" s="218"/>
      <c r="M92" s="410"/>
      <c r="N92" s="85"/>
      <c r="O92" s="410"/>
      <c r="P92" s="85"/>
      <c r="Q92" s="300"/>
      <c r="R92" s="218">
        <f>SUM(F92,L92)</f>
        <v>92.6</v>
      </c>
      <c r="S92" s="410">
        <f t="shared" si="201"/>
        <v>92.6</v>
      </c>
      <c r="T92" s="85">
        <f t="shared" si="201"/>
        <v>80.069999999999993</v>
      </c>
      <c r="U92" s="85">
        <f t="shared" si="201"/>
        <v>54.6</v>
      </c>
      <c r="V92" s="85">
        <f>U92-T92</f>
        <v>-25.469999999999992</v>
      </c>
      <c r="W92" s="98">
        <f>U92/T92</f>
        <v>0.68190333458224062</v>
      </c>
      <c r="X92" s="16"/>
      <c r="Y92" s="405" t="str">
        <f t="shared" si="166"/>
        <v/>
      </c>
      <c r="Z92" s="405" t="str">
        <f t="shared" si="167"/>
        <v/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21" hidden="1" customHeight="1" thickBot="1" x14ac:dyDescent="0.3">
      <c r="A93" s="49"/>
      <c r="B93" s="31"/>
      <c r="C93" s="32" t="s">
        <v>164</v>
      </c>
      <c r="D93" s="32"/>
      <c r="E93" s="272" t="s">
        <v>165</v>
      </c>
      <c r="F93" s="218"/>
      <c r="G93" s="85">
        <f t="shared" ref="G93:Q93" si="202">SUM(G94)</f>
        <v>1012.4</v>
      </c>
      <c r="H93" s="410"/>
      <c r="I93" s="85"/>
      <c r="J93" s="81"/>
      <c r="K93" s="85">
        <f t="shared" si="202"/>
        <v>0.78546029237455561</v>
      </c>
      <c r="L93" s="85"/>
      <c r="M93" s="410"/>
      <c r="N93" s="85">
        <f t="shared" si="202"/>
        <v>151.4</v>
      </c>
      <c r="O93" s="410">
        <f t="shared" si="202"/>
        <v>11.4</v>
      </c>
      <c r="P93" s="85">
        <f t="shared" si="202"/>
        <v>-140</v>
      </c>
      <c r="Q93" s="85">
        <f t="shared" si="202"/>
        <v>7.5297225891677672E-2</v>
      </c>
      <c r="R93" s="304">
        <f>SUM(F93,L93)</f>
        <v>0</v>
      </c>
      <c r="S93" s="495">
        <f t="shared" si="201"/>
        <v>0</v>
      </c>
      <c r="T93" s="115">
        <f t="shared" si="201"/>
        <v>1163.8</v>
      </c>
      <c r="U93" s="115">
        <f t="shared" si="201"/>
        <v>11.4</v>
      </c>
      <c r="V93" s="115">
        <f>U93-T93</f>
        <v>-1152.3999999999999</v>
      </c>
      <c r="W93" s="116">
        <f>U93/T93</f>
        <v>9.7954975081629148E-3</v>
      </c>
      <c r="X93" s="16"/>
      <c r="Y93" s="405" t="str">
        <f t="shared" si="166"/>
        <v/>
      </c>
      <c r="Z93" s="405" t="str">
        <f t="shared" si="167"/>
        <v/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152" customFormat="1" ht="33" customHeight="1" thickBot="1" x14ac:dyDescent="0.3">
      <c r="A94" s="51"/>
      <c r="B94" s="358" t="s">
        <v>40</v>
      </c>
      <c r="C94" s="540" t="s">
        <v>166</v>
      </c>
      <c r="D94" s="540" t="s">
        <v>160</v>
      </c>
      <c r="E94" s="541" t="s">
        <v>167</v>
      </c>
      <c r="F94" s="539">
        <v>1860.3</v>
      </c>
      <c r="G94" s="96">
        <v>1012.4</v>
      </c>
      <c r="H94" s="489">
        <v>795.2</v>
      </c>
      <c r="I94" s="360">
        <f>H94/H6</f>
        <v>3.2835241331178352E-3</v>
      </c>
      <c r="J94" s="93">
        <f t="shared" si="164"/>
        <v>-217.19999999999993</v>
      </c>
      <c r="K94" s="542">
        <f t="shared" si="200"/>
        <v>0.78546029237455561</v>
      </c>
      <c r="L94" s="220">
        <v>176.8</v>
      </c>
      <c r="M94" s="489">
        <v>181.2</v>
      </c>
      <c r="N94" s="96">
        <v>151.4</v>
      </c>
      <c r="O94" s="489">
        <v>11.4</v>
      </c>
      <c r="P94" s="96">
        <f>O94-N94</f>
        <v>-140</v>
      </c>
      <c r="Q94" s="305">
        <f>O94/N94</f>
        <v>7.5297225891677672E-2</v>
      </c>
      <c r="R94" s="304">
        <f t="shared" si="194"/>
        <v>2037.1</v>
      </c>
      <c r="S94" s="495">
        <f t="shared" si="195"/>
        <v>2041.5</v>
      </c>
      <c r="T94" s="115">
        <f t="shared" si="196"/>
        <v>1163.8</v>
      </c>
      <c r="U94" s="115">
        <f t="shared" si="197"/>
        <v>806.6</v>
      </c>
      <c r="V94" s="115">
        <f t="shared" si="198"/>
        <v>-357.19999999999993</v>
      </c>
      <c r="W94" s="116">
        <f t="shared" si="199"/>
        <v>0.69307441141089543</v>
      </c>
      <c r="X94" s="16"/>
      <c r="Y94" s="405" t="str">
        <f t="shared" si="166"/>
        <v/>
      </c>
      <c r="Z94" s="405" t="str">
        <f t="shared" si="167"/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7" customFormat="1" ht="66.75" customHeight="1" thickBot="1" x14ac:dyDescent="0.3">
      <c r="A95" s="45">
        <v>6</v>
      </c>
      <c r="B95" s="39" t="s">
        <v>24</v>
      </c>
      <c r="C95" s="39" t="s">
        <v>353</v>
      </c>
      <c r="D95" s="39" t="s">
        <v>133</v>
      </c>
      <c r="E95" s="276" t="s">
        <v>274</v>
      </c>
      <c r="F95" s="257">
        <v>20670.5</v>
      </c>
      <c r="G95" s="76">
        <v>11597.99</v>
      </c>
      <c r="H95" s="395">
        <v>11033.5</v>
      </c>
      <c r="I95" s="77">
        <f>H95/H6</f>
        <v>4.555931026503475E-2</v>
      </c>
      <c r="J95" s="78">
        <f t="shared" si="164"/>
        <v>-564.48999999999978</v>
      </c>
      <c r="K95" s="100">
        <f t="shared" si="200"/>
        <v>0.95132863539285684</v>
      </c>
      <c r="L95" s="92">
        <v>62.5</v>
      </c>
      <c r="M95" s="76">
        <v>433.4</v>
      </c>
      <c r="N95" s="76">
        <v>371</v>
      </c>
      <c r="O95" s="395">
        <v>371</v>
      </c>
      <c r="P95" s="76">
        <f>O95-N95</f>
        <v>0</v>
      </c>
      <c r="Q95" s="214">
        <f>O95/N95</f>
        <v>1</v>
      </c>
      <c r="R95" s="102">
        <f t="shared" si="194"/>
        <v>20733</v>
      </c>
      <c r="S95" s="395">
        <f t="shared" si="195"/>
        <v>21103.9</v>
      </c>
      <c r="T95" s="76">
        <f t="shared" si="196"/>
        <v>11968.99</v>
      </c>
      <c r="U95" s="76">
        <f t="shared" si="197"/>
        <v>11404.5</v>
      </c>
      <c r="V95" s="76">
        <f t="shared" si="198"/>
        <v>-564.48999999999978</v>
      </c>
      <c r="W95" s="100">
        <f t="shared" si="199"/>
        <v>0.95283729036451703</v>
      </c>
      <c r="X95" s="16"/>
      <c r="Y95" s="405" t="str">
        <f t="shared" si="166"/>
        <v/>
      </c>
      <c r="Z95" s="405" t="str">
        <f t="shared" si="167"/>
        <v/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26" customFormat="1" ht="40.5" customHeight="1" thickBot="1" x14ac:dyDescent="0.3">
      <c r="A96" s="45">
        <v>7</v>
      </c>
      <c r="B96" s="39" t="s">
        <v>24</v>
      </c>
      <c r="C96" s="39" t="s">
        <v>354</v>
      </c>
      <c r="D96" s="39" t="s">
        <v>133</v>
      </c>
      <c r="E96" s="276" t="s">
        <v>355</v>
      </c>
      <c r="F96" s="257">
        <v>20032.5</v>
      </c>
      <c r="G96" s="76">
        <v>11076.7</v>
      </c>
      <c r="H96" s="395">
        <v>9880.5</v>
      </c>
      <c r="I96" s="77">
        <f>H96/H6</f>
        <v>4.0798365439223799E-2</v>
      </c>
      <c r="J96" s="78">
        <f>H96-G96</f>
        <v>-1196.2000000000007</v>
      </c>
      <c r="K96" s="100">
        <f>H96/G96</f>
        <v>0.89200754737421795</v>
      </c>
      <c r="L96" s="92">
        <v>179.6</v>
      </c>
      <c r="M96" s="76">
        <v>179.6</v>
      </c>
      <c r="N96" s="76">
        <v>179.6</v>
      </c>
      <c r="O96" s="395">
        <v>107.4</v>
      </c>
      <c r="P96" s="76">
        <f>O96-N96</f>
        <v>-72.199999999999989</v>
      </c>
      <c r="Q96" s="214">
        <f>O96/N96</f>
        <v>0.59799554565701563</v>
      </c>
      <c r="R96" s="102">
        <f>SUM(F96,L96)</f>
        <v>20212.099999999999</v>
      </c>
      <c r="S96" s="395">
        <f t="shared" ref="S96:U96" si="203">SUM(F96,M96)</f>
        <v>20212.099999999999</v>
      </c>
      <c r="T96" s="76">
        <f t="shared" si="203"/>
        <v>11256.300000000001</v>
      </c>
      <c r="U96" s="76">
        <f t="shared" si="203"/>
        <v>9987.9</v>
      </c>
      <c r="V96" s="76">
        <f>U96-T96</f>
        <v>-1268.4000000000015</v>
      </c>
      <c r="W96" s="100">
        <f>U96/T96</f>
        <v>0.88731643612910094</v>
      </c>
      <c r="X96" s="16"/>
      <c r="Y96" s="405" t="str">
        <f t="shared" si="166"/>
        <v/>
      </c>
      <c r="Z96" s="405" t="str">
        <f t="shared" si="167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26" customFormat="1" ht="24" customHeight="1" thickBot="1" x14ac:dyDescent="0.3">
      <c r="A97" s="45">
        <v>8</v>
      </c>
      <c r="B97" s="39" t="s">
        <v>51</v>
      </c>
      <c r="C97" s="39" t="s">
        <v>255</v>
      </c>
      <c r="D97" s="39"/>
      <c r="E97" s="157" t="s">
        <v>177</v>
      </c>
      <c r="F97" s="257">
        <f>SUM(F116,F115,F114,F112,F109,F106,F105,F103,F102,F98,F99,F100,F107,F108,F113)</f>
        <v>38016.1</v>
      </c>
      <c r="G97" s="292">
        <f t="shared" ref="G97:H97" si="204">SUM(G116,G115,G114,G112,G109,G106,G105,G103,G102,G98,G99,G100,G107,G108,G113)</f>
        <v>33512.699999999997</v>
      </c>
      <c r="H97" s="395">
        <f t="shared" si="204"/>
        <v>31902.5</v>
      </c>
      <c r="I97" s="129">
        <f>H97/H6</f>
        <v>0.13173117285813848</v>
      </c>
      <c r="J97" s="71">
        <f>H97-G97</f>
        <v>-1610.1999999999971</v>
      </c>
      <c r="K97" s="100">
        <f t="shared" si="200"/>
        <v>0.95195254336415758</v>
      </c>
      <c r="L97" s="257">
        <f>SUM(L116,L115,L114,L112,L109,L106,L105,L103,L102,L98,L99,L100,L101,L107,L108,L113)</f>
        <v>14999.3</v>
      </c>
      <c r="M97" s="76">
        <f t="shared" ref="M97:O97" si="205">SUM(M116,M115,M114,M112,M109,M106,M105,M103,M102,M98,M99,M100,M101,M107,M108,M113)</f>
        <v>14999.3</v>
      </c>
      <c r="N97" s="92">
        <f t="shared" si="205"/>
        <v>9299.2999999999993</v>
      </c>
      <c r="O97" s="599">
        <f t="shared" si="205"/>
        <v>1418.8</v>
      </c>
      <c r="P97" s="76">
        <f>O97-N97</f>
        <v>-7880.4999999999991</v>
      </c>
      <c r="Q97" s="214">
        <f>O97/N97</f>
        <v>0.15257062359532439</v>
      </c>
      <c r="R97" s="257">
        <f>SUM(R116,R115,R114,R112,R109,R106,R105,R103,R102,R98,R99,R100,R101,R108,R113,R107)</f>
        <v>53015.4</v>
      </c>
      <c r="S97" s="76">
        <f t="shared" ref="S97:U97" si="206">SUM(S116,S115,S114,S112,S109,S106,S105,S103,S102,S98,S99,S100,S101,S108,S113,S107)</f>
        <v>53015.4</v>
      </c>
      <c r="T97" s="292">
        <f t="shared" si="206"/>
        <v>42811.999999999993</v>
      </c>
      <c r="U97" s="292">
        <f t="shared" si="206"/>
        <v>33321.300000000003</v>
      </c>
      <c r="V97" s="292">
        <f t="shared" ref="V97" si="207">SUM(V116,V115,V114,V112,V109,V106,V105,V103,V102,V98,V99,V100,V101,V108,V113,V107)</f>
        <v>-9490.6999999999989</v>
      </c>
      <c r="W97" s="377" t="e">
        <f t="shared" ref="W97" si="208">SUM(W116,W115,W114,W112,W109,W106,W105,W103,W102,W98,W99,W100,W101,W108,W113,W107)</f>
        <v>#DIV/0!</v>
      </c>
      <c r="X97" s="16"/>
      <c r="Y97" s="405" t="str">
        <f t="shared" si="166"/>
        <v/>
      </c>
      <c r="Z97" s="405" t="str">
        <f t="shared" si="167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ht="33" hidden="1" customHeight="1" thickBot="1" x14ac:dyDescent="0.3">
      <c r="A98" s="143"/>
      <c r="B98" s="145" t="s">
        <v>72</v>
      </c>
      <c r="C98" s="361" t="s">
        <v>174</v>
      </c>
      <c r="D98" s="361" t="s">
        <v>169</v>
      </c>
      <c r="E98" s="362" t="s">
        <v>175</v>
      </c>
      <c r="F98" s="219"/>
      <c r="G98" s="81"/>
      <c r="H98" s="485"/>
      <c r="I98" s="79">
        <f>H98/H6</f>
        <v>0</v>
      </c>
      <c r="J98" s="80">
        <f t="shared" si="164"/>
        <v>0</v>
      </c>
      <c r="K98" s="98" t="e">
        <f t="shared" si="200"/>
        <v>#DIV/0!</v>
      </c>
      <c r="L98" s="190"/>
      <c r="M98" s="485"/>
      <c r="N98" s="81"/>
      <c r="O98" s="485"/>
      <c r="P98" s="81">
        <f t="shared" ref="P98:P110" si="209">O98-N98</f>
        <v>0</v>
      </c>
      <c r="Q98" s="236"/>
      <c r="R98" s="219">
        <f t="shared" si="194"/>
        <v>0</v>
      </c>
      <c r="S98" s="485">
        <f t="shared" si="195"/>
        <v>0</v>
      </c>
      <c r="T98" s="81">
        <f t="shared" si="196"/>
        <v>0</v>
      </c>
      <c r="U98" s="81">
        <f t="shared" si="197"/>
        <v>0</v>
      </c>
      <c r="V98" s="81">
        <f t="shared" si="198"/>
        <v>0</v>
      </c>
      <c r="W98" s="97" t="e">
        <f t="shared" si="199"/>
        <v>#DIV/0!</v>
      </c>
      <c r="X98" s="16"/>
      <c r="Y98" s="405" t="str">
        <f t="shared" si="166"/>
        <v/>
      </c>
      <c r="Z98" s="405" t="str">
        <f t="shared" si="167"/>
        <v/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ht="17.45" customHeight="1" thickBot="1" x14ac:dyDescent="0.3">
      <c r="A99" s="58"/>
      <c r="B99" s="568"/>
      <c r="C99" s="361" t="s">
        <v>386</v>
      </c>
      <c r="D99" s="361" t="s">
        <v>171</v>
      </c>
      <c r="E99" s="362" t="s">
        <v>387</v>
      </c>
      <c r="F99" s="219"/>
      <c r="G99" s="81"/>
      <c r="H99" s="485"/>
      <c r="I99" s="79">
        <f>H99/H6</f>
        <v>0</v>
      </c>
      <c r="J99" s="80">
        <f t="shared" ref="J99:J101" si="210">H99-G99</f>
        <v>0</v>
      </c>
      <c r="K99" s="98" t="e">
        <f t="shared" ref="K99:K101" si="211">H99/G99</f>
        <v>#DIV/0!</v>
      </c>
      <c r="L99" s="190">
        <v>5100</v>
      </c>
      <c r="M99" s="485">
        <v>5100</v>
      </c>
      <c r="N99" s="81">
        <v>4000</v>
      </c>
      <c r="O99" s="485"/>
      <c r="P99" s="85">
        <f t="shared" si="209"/>
        <v>-4000</v>
      </c>
      <c r="Q99" s="300">
        <f t="shared" ref="Q99:Q104" si="212">O99/N99</f>
        <v>0</v>
      </c>
      <c r="R99" s="219">
        <f t="shared" si="194"/>
        <v>5100</v>
      </c>
      <c r="S99" s="485">
        <f t="shared" si="195"/>
        <v>5100</v>
      </c>
      <c r="T99" s="81">
        <f t="shared" si="196"/>
        <v>4000</v>
      </c>
      <c r="U99" s="81">
        <f t="shared" si="197"/>
        <v>0</v>
      </c>
      <c r="V99" s="81">
        <f t="shared" si="198"/>
        <v>-4000</v>
      </c>
      <c r="W99" s="97">
        <f t="shared" si="199"/>
        <v>0</v>
      </c>
      <c r="X99" s="16"/>
      <c r="Y99" s="405"/>
      <c r="Z99" s="405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ht="18" customHeight="1" thickBot="1" x14ac:dyDescent="0.3">
      <c r="A100" s="47"/>
      <c r="B100" s="568" t="s">
        <v>72</v>
      </c>
      <c r="C100" s="151" t="s">
        <v>382</v>
      </c>
      <c r="D100" s="564" t="s">
        <v>171</v>
      </c>
      <c r="E100" s="563" t="s">
        <v>383</v>
      </c>
      <c r="F100" s="219">
        <v>100</v>
      </c>
      <c r="G100" s="81">
        <v>100</v>
      </c>
      <c r="H100" s="485"/>
      <c r="I100" s="79">
        <f>H100/H6</f>
        <v>0</v>
      </c>
      <c r="J100" s="80">
        <f t="shared" si="210"/>
        <v>-100</v>
      </c>
      <c r="K100" s="98">
        <f t="shared" si="211"/>
        <v>0</v>
      </c>
      <c r="L100" s="190"/>
      <c r="M100" s="485"/>
      <c r="N100" s="81"/>
      <c r="O100" s="485"/>
      <c r="P100" s="85">
        <f t="shared" si="209"/>
        <v>0</v>
      </c>
      <c r="Q100" s="300"/>
      <c r="R100" s="219">
        <f t="shared" ref="R100" si="213">SUM(F100,L100)</f>
        <v>100</v>
      </c>
      <c r="S100" s="485">
        <f t="shared" ref="S100" si="214">SUM(F100,M100)</f>
        <v>100</v>
      </c>
      <c r="T100" s="81">
        <f t="shared" ref="T100" si="215">SUM(G100,N100)</f>
        <v>100</v>
      </c>
      <c r="U100" s="81">
        <f t="shared" ref="U100" si="216">SUM(H100,O100)</f>
        <v>0</v>
      </c>
      <c r="V100" s="81">
        <f t="shared" ref="V100" si="217">U100-T100</f>
        <v>-100</v>
      </c>
      <c r="W100" s="97">
        <f t="shared" ref="W100" si="218">U100/T100</f>
        <v>0</v>
      </c>
      <c r="X100" s="16"/>
      <c r="Y100" s="405" t="str">
        <f t="shared" ref="Y100" si="219">IF(J100&lt;=0,"",IF(J100&gt;0,"НІ"))</f>
        <v/>
      </c>
      <c r="Z100" s="405" t="str">
        <f t="shared" ref="Z100" si="220">IF(P100&lt;=0,"",IF(P100&gt;0,"НІ"))</f>
        <v/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ht="18" customHeight="1" thickBot="1" x14ac:dyDescent="0.3">
      <c r="A101" s="46"/>
      <c r="B101" s="568" t="s">
        <v>72</v>
      </c>
      <c r="C101" s="561" t="s">
        <v>384</v>
      </c>
      <c r="D101" s="151" t="s">
        <v>171</v>
      </c>
      <c r="E101" s="562" t="s">
        <v>385</v>
      </c>
      <c r="F101" s="219">
        <v>0</v>
      </c>
      <c r="G101" s="81"/>
      <c r="H101" s="485"/>
      <c r="I101" s="79">
        <f>H101/H6</f>
        <v>0</v>
      </c>
      <c r="J101" s="80">
        <f t="shared" si="210"/>
        <v>0</v>
      </c>
      <c r="K101" s="98" t="e">
        <f t="shared" si="211"/>
        <v>#DIV/0!</v>
      </c>
      <c r="L101" s="190">
        <v>7172</v>
      </c>
      <c r="M101" s="485">
        <v>7172</v>
      </c>
      <c r="N101" s="81">
        <v>2572</v>
      </c>
      <c r="O101" s="485"/>
      <c r="P101" s="81">
        <f t="shared" ref="P101" si="221">O101-N101</f>
        <v>-2572</v>
      </c>
      <c r="Q101" s="300">
        <f t="shared" si="212"/>
        <v>0</v>
      </c>
      <c r="R101" s="219">
        <f t="shared" ref="R101" si="222">SUM(F101,L101)</f>
        <v>7172</v>
      </c>
      <c r="S101" s="485">
        <f t="shared" ref="S101" si="223">SUM(F101,M101)</f>
        <v>7172</v>
      </c>
      <c r="T101" s="81">
        <f t="shared" ref="T101" si="224">SUM(G101,N101)</f>
        <v>2572</v>
      </c>
      <c r="U101" s="81">
        <f t="shared" ref="U101" si="225">SUM(H101,O101)</f>
        <v>0</v>
      </c>
      <c r="V101" s="81">
        <f t="shared" ref="V101" si="226">U101-T101</f>
        <v>-2572</v>
      </c>
      <c r="W101" s="97">
        <f t="shared" ref="W101" si="227">U101/T101</f>
        <v>0</v>
      </c>
      <c r="X101" s="16"/>
      <c r="Y101" s="405" t="str">
        <f t="shared" ref="Y101" si="228">IF(J101&lt;=0,"",IF(J101&gt;0,"НІ"))</f>
        <v/>
      </c>
      <c r="Z101" s="405" t="str">
        <f t="shared" ref="Z101" si="229">IF(P101&lt;=0,"",IF(P101&gt;0,"НІ"))</f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21.75" hidden="1" customHeight="1" x14ac:dyDescent="0.25">
      <c r="A102" s="47"/>
      <c r="B102" s="569" t="s">
        <v>25</v>
      </c>
      <c r="C102" s="151" t="s">
        <v>168</v>
      </c>
      <c r="D102" s="151" t="s">
        <v>169</v>
      </c>
      <c r="E102" s="363" t="s">
        <v>170</v>
      </c>
      <c r="F102" s="218"/>
      <c r="G102" s="85"/>
      <c r="H102" s="410"/>
      <c r="I102" s="83"/>
      <c r="J102" s="80">
        <f t="shared" si="164"/>
        <v>0</v>
      </c>
      <c r="K102" s="109"/>
      <c r="L102" s="190"/>
      <c r="M102" s="485"/>
      <c r="N102" s="85"/>
      <c r="O102" s="410"/>
      <c r="P102" s="85">
        <f>O102-N102</f>
        <v>0</v>
      </c>
      <c r="Q102" s="301" t="e">
        <f t="shared" si="212"/>
        <v>#DIV/0!</v>
      </c>
      <c r="R102" s="219">
        <f t="shared" si="194"/>
        <v>0</v>
      </c>
      <c r="S102" s="410">
        <f t="shared" si="195"/>
        <v>0</v>
      </c>
      <c r="T102" s="85">
        <f t="shared" si="196"/>
        <v>0</v>
      </c>
      <c r="U102" s="85">
        <f t="shared" si="197"/>
        <v>0</v>
      </c>
      <c r="V102" s="85">
        <f t="shared" si="198"/>
        <v>0</v>
      </c>
      <c r="W102" s="98" t="e">
        <f t="shared" si="199"/>
        <v>#DIV/0!</v>
      </c>
      <c r="X102" s="16"/>
      <c r="Y102" s="405" t="str">
        <f t="shared" si="166"/>
        <v/>
      </c>
      <c r="Z102" s="405" t="str">
        <f t="shared" si="167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20.25" hidden="1" customHeight="1" x14ac:dyDescent="0.25">
      <c r="A103" s="47"/>
      <c r="B103" s="569"/>
      <c r="C103" s="31" t="s">
        <v>279</v>
      </c>
      <c r="D103" s="31" t="s">
        <v>169</v>
      </c>
      <c r="E103" s="363" t="s">
        <v>288</v>
      </c>
      <c r="F103" s="218"/>
      <c r="G103" s="85"/>
      <c r="H103" s="410"/>
      <c r="I103" s="83"/>
      <c r="J103" s="80"/>
      <c r="K103" s="109"/>
      <c r="L103" s="86"/>
      <c r="M103" s="410"/>
      <c r="N103" s="85"/>
      <c r="O103" s="410"/>
      <c r="P103" s="85">
        <f>O103-N103</f>
        <v>0</v>
      </c>
      <c r="Q103" s="301" t="e">
        <f t="shared" si="212"/>
        <v>#DIV/0!</v>
      </c>
      <c r="R103" s="219">
        <f t="shared" si="194"/>
        <v>0</v>
      </c>
      <c r="S103" s="410">
        <f t="shared" ref="S103" si="230">SUM(F103,M103)</f>
        <v>0</v>
      </c>
      <c r="T103" s="85">
        <f t="shared" ref="T103" si="231">SUM(G103,N103)</f>
        <v>0</v>
      </c>
      <c r="U103" s="85">
        <f t="shared" ref="U103" si="232">SUM(H103,O103)</f>
        <v>0</v>
      </c>
      <c r="V103" s="85">
        <f t="shared" ref="V103" si="233">U103-T103</f>
        <v>0</v>
      </c>
      <c r="W103" s="98" t="e">
        <f t="shared" ref="W103" si="234">U103/T103</f>
        <v>#DIV/0!</v>
      </c>
      <c r="X103" s="16"/>
      <c r="Y103" s="405" t="str">
        <f t="shared" si="166"/>
        <v/>
      </c>
      <c r="Z103" s="405" t="str">
        <f t="shared" si="167"/>
        <v/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425" customFormat="1" ht="43.5" hidden="1" customHeight="1" x14ac:dyDescent="0.25">
      <c r="A104" s="426"/>
      <c r="B104" s="570"/>
      <c r="C104" s="399"/>
      <c r="D104" s="399"/>
      <c r="E104" s="411" t="s">
        <v>301</v>
      </c>
      <c r="F104" s="413"/>
      <c r="G104" s="414"/>
      <c r="H104" s="484"/>
      <c r="I104" s="461"/>
      <c r="J104" s="412"/>
      <c r="K104" s="427"/>
      <c r="L104" s="413"/>
      <c r="M104" s="484"/>
      <c r="N104" s="414"/>
      <c r="O104" s="484"/>
      <c r="P104" s="414">
        <f>O104-N104</f>
        <v>0</v>
      </c>
      <c r="Q104" s="415" t="e">
        <f t="shared" si="212"/>
        <v>#DIV/0!</v>
      </c>
      <c r="R104" s="424">
        <f t="shared" ref="R104" si="235">SUM(F104,L104)</f>
        <v>0</v>
      </c>
      <c r="S104" s="484">
        <f t="shared" ref="S104" si="236">SUM(F104,M104)</f>
        <v>0</v>
      </c>
      <c r="T104" s="414">
        <f t="shared" ref="T104" si="237">SUM(G104,N104)</f>
        <v>0</v>
      </c>
      <c r="U104" s="414">
        <f t="shared" ref="U104" si="238">SUM(H104,O104)</f>
        <v>0</v>
      </c>
      <c r="V104" s="414">
        <f t="shared" ref="V104" si="239">U104-T104</f>
        <v>0</v>
      </c>
      <c r="W104" s="416" t="e">
        <f t="shared" ref="W104" si="240">U104/T104</f>
        <v>#DIV/0!</v>
      </c>
      <c r="X104" s="417"/>
      <c r="Y104" s="418"/>
      <c r="Z104" s="418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19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22"/>
      <c r="AW104" s="422"/>
      <c r="AX104" s="422"/>
      <c r="AY104" s="422"/>
      <c r="AZ104" s="422"/>
      <c r="BA104" s="422"/>
      <c r="BB104" s="422"/>
      <c r="BC104" s="422"/>
      <c r="BD104" s="422"/>
      <c r="BE104" s="422"/>
      <c r="BF104" s="422"/>
      <c r="BG104" s="422"/>
      <c r="BH104" s="422"/>
      <c r="BI104" s="422"/>
      <c r="BJ104" s="422"/>
    </row>
    <row r="105" spans="1:62" ht="21" hidden="1" customHeight="1" x14ac:dyDescent="0.25">
      <c r="A105" s="47"/>
      <c r="B105" s="569" t="s">
        <v>54</v>
      </c>
      <c r="C105" s="31" t="s">
        <v>280</v>
      </c>
      <c r="D105" s="31" t="s">
        <v>171</v>
      </c>
      <c r="E105" s="161" t="s">
        <v>281</v>
      </c>
      <c r="F105" s="85"/>
      <c r="G105" s="85"/>
      <c r="H105" s="410"/>
      <c r="I105" s="83">
        <f>H105/H6</f>
        <v>0</v>
      </c>
      <c r="J105" s="80">
        <f t="shared" si="164"/>
        <v>0</v>
      </c>
      <c r="K105" s="98" t="e">
        <f t="shared" ref="K105:K107" si="241">H105/G105</f>
        <v>#DIV/0!</v>
      </c>
      <c r="L105" s="86"/>
      <c r="M105" s="410"/>
      <c r="N105" s="85"/>
      <c r="O105" s="410"/>
      <c r="P105" s="85">
        <f t="shared" si="209"/>
        <v>0</v>
      </c>
      <c r="Q105" s="301" t="e">
        <f t="shared" ref="Q105:Q111" si="242">O105/N105</f>
        <v>#DIV/0!</v>
      </c>
      <c r="R105" s="219">
        <f t="shared" si="194"/>
        <v>0</v>
      </c>
      <c r="S105" s="410">
        <f t="shared" si="195"/>
        <v>0</v>
      </c>
      <c r="T105" s="85">
        <f t="shared" si="196"/>
        <v>0</v>
      </c>
      <c r="U105" s="85">
        <f t="shared" si="197"/>
        <v>0</v>
      </c>
      <c r="V105" s="85">
        <f t="shared" si="198"/>
        <v>0</v>
      </c>
      <c r="W105" s="98" t="e">
        <f t="shared" si="199"/>
        <v>#DIV/0!</v>
      </c>
      <c r="X105" s="16"/>
      <c r="Y105" s="405" t="str">
        <f t="shared" si="166"/>
        <v/>
      </c>
      <c r="Z105" s="405" t="str">
        <f t="shared" si="167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23" customFormat="1" ht="11.25" hidden="1" customHeight="1" x14ac:dyDescent="0.25">
      <c r="A106" s="47"/>
      <c r="B106" s="571" t="s">
        <v>54</v>
      </c>
      <c r="C106" s="328" t="s">
        <v>270</v>
      </c>
      <c r="D106" s="328" t="s">
        <v>171</v>
      </c>
      <c r="E106" s="364" t="s">
        <v>269</v>
      </c>
      <c r="F106" s="85"/>
      <c r="G106" s="85"/>
      <c r="H106" s="410"/>
      <c r="I106" s="83">
        <f>H106/H6</f>
        <v>0</v>
      </c>
      <c r="J106" s="80">
        <f t="shared" ref="J106:J108" si="243">H106-G106</f>
        <v>0</v>
      </c>
      <c r="K106" s="98" t="e">
        <f t="shared" si="241"/>
        <v>#DIV/0!</v>
      </c>
      <c r="L106" s="190"/>
      <c r="M106" s="485"/>
      <c r="N106" s="85"/>
      <c r="O106" s="410"/>
      <c r="P106" s="85">
        <f>O106-N106</f>
        <v>0</v>
      </c>
      <c r="Q106" s="301" t="e">
        <f>O106/N106</f>
        <v>#DIV/0!</v>
      </c>
      <c r="R106" s="219">
        <f t="shared" ref="R106:R108" si="244">SUM(F106,L106)</f>
        <v>0</v>
      </c>
      <c r="S106" s="410">
        <f t="shared" ref="S106:S108" si="245">SUM(F106,M106)</f>
        <v>0</v>
      </c>
      <c r="T106" s="85">
        <f t="shared" ref="T106:T108" si="246">SUM(G106,N106)</f>
        <v>0</v>
      </c>
      <c r="U106" s="85">
        <f t="shared" ref="U106:U108" si="247">SUM(H106,O106)</f>
        <v>0</v>
      </c>
      <c r="V106" s="85">
        <f t="shared" ref="V106:V108" si="248">U106-T106</f>
        <v>0</v>
      </c>
      <c r="W106" s="98" t="e">
        <f t="shared" ref="W106:W108" si="249">U106/T106</f>
        <v>#DIV/0!</v>
      </c>
      <c r="X106" s="28"/>
      <c r="Y106" s="405" t="str">
        <f t="shared" si="166"/>
        <v/>
      </c>
      <c r="Z106" s="405" t="str">
        <f t="shared" si="167"/>
        <v/>
      </c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ht="27.75" customHeight="1" x14ac:dyDescent="0.25">
      <c r="A107" s="46"/>
      <c r="B107" s="568" t="s">
        <v>72</v>
      </c>
      <c r="C107" s="561" t="s">
        <v>406</v>
      </c>
      <c r="D107" s="151" t="s">
        <v>171</v>
      </c>
      <c r="E107" s="562" t="s">
        <v>173</v>
      </c>
      <c r="F107" s="219">
        <v>178.1</v>
      </c>
      <c r="G107" s="81">
        <v>178.1</v>
      </c>
      <c r="H107" s="485"/>
      <c r="I107" s="79">
        <f>H107/H6</f>
        <v>0</v>
      </c>
      <c r="J107" s="80">
        <f t="shared" si="243"/>
        <v>-178.1</v>
      </c>
      <c r="K107" s="98">
        <f t="shared" si="241"/>
        <v>0</v>
      </c>
      <c r="L107" s="190"/>
      <c r="M107" s="485"/>
      <c r="N107" s="81"/>
      <c r="O107" s="485"/>
      <c r="P107" s="85">
        <f t="shared" ref="P107:P108" si="250">O107-N107</f>
        <v>0</v>
      </c>
      <c r="Q107" s="300"/>
      <c r="R107" s="219">
        <f t="shared" si="244"/>
        <v>178.1</v>
      </c>
      <c r="S107" s="485">
        <f t="shared" si="245"/>
        <v>178.1</v>
      </c>
      <c r="T107" s="81">
        <f t="shared" si="246"/>
        <v>178.1</v>
      </c>
      <c r="U107" s="81">
        <f t="shared" si="247"/>
        <v>0</v>
      </c>
      <c r="V107" s="81">
        <f t="shared" si="248"/>
        <v>-178.1</v>
      </c>
      <c r="W107" s="97">
        <f t="shared" si="249"/>
        <v>0</v>
      </c>
      <c r="X107" s="16"/>
      <c r="Y107" s="405" t="str">
        <f t="shared" si="166"/>
        <v/>
      </c>
      <c r="Z107" s="405" t="str">
        <f t="shared" si="167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21.75" customHeight="1" x14ac:dyDescent="0.25">
      <c r="A108" s="47"/>
      <c r="B108" s="569" t="s">
        <v>26</v>
      </c>
      <c r="C108" s="151" t="s">
        <v>356</v>
      </c>
      <c r="D108" s="151" t="s">
        <v>171</v>
      </c>
      <c r="E108" s="365" t="s">
        <v>357</v>
      </c>
      <c r="F108" s="532">
        <v>13602.7</v>
      </c>
      <c r="G108" s="82">
        <v>9099.2999999999993</v>
      </c>
      <c r="H108" s="478">
        <v>7767.2</v>
      </c>
      <c r="I108" s="87">
        <f>H108/H6</f>
        <v>3.2072168821369276E-2</v>
      </c>
      <c r="J108" s="84">
        <f t="shared" si="243"/>
        <v>-1332.0999999999995</v>
      </c>
      <c r="K108" s="98">
        <f>H108/G108</f>
        <v>0.85360412339410729</v>
      </c>
      <c r="L108" s="218">
        <v>2727.3</v>
      </c>
      <c r="M108" s="410">
        <v>2727.3</v>
      </c>
      <c r="N108" s="85">
        <v>2727.3</v>
      </c>
      <c r="O108" s="410">
        <v>1418.8</v>
      </c>
      <c r="P108" s="85">
        <f t="shared" si="250"/>
        <v>-1308.5000000000002</v>
      </c>
      <c r="Q108" s="300">
        <f>O108/N108</f>
        <v>0.52022146445202211</v>
      </c>
      <c r="R108" s="218">
        <f t="shared" si="244"/>
        <v>16330</v>
      </c>
      <c r="S108" s="410">
        <f t="shared" si="245"/>
        <v>16330</v>
      </c>
      <c r="T108" s="85">
        <f t="shared" si="246"/>
        <v>11826.599999999999</v>
      </c>
      <c r="U108" s="85">
        <f t="shared" si="247"/>
        <v>9186</v>
      </c>
      <c r="V108" s="85">
        <f t="shared" si="248"/>
        <v>-2640.5999999999985</v>
      </c>
      <c r="W108" s="98">
        <f t="shared" si="249"/>
        <v>0.77672365684135769</v>
      </c>
      <c r="X108" s="16"/>
      <c r="Y108" s="405" t="str">
        <f t="shared" ref="Y108" si="251">IF(J108&lt;=0,"",IF(J108&gt;0,"НІ"))</f>
        <v/>
      </c>
      <c r="Z108" s="405" t="str">
        <f t="shared" ref="Z108" si="252">IF(P108&lt;=0,"",IF(P108&gt;0,"НІ"))</f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76.150000000000006" customHeight="1" thickBot="1" x14ac:dyDescent="0.3">
      <c r="A109" s="47"/>
      <c r="B109" s="569" t="s">
        <v>26</v>
      </c>
      <c r="C109" s="151" t="s">
        <v>388</v>
      </c>
      <c r="D109" s="151" t="s">
        <v>263</v>
      </c>
      <c r="E109" s="365" t="s">
        <v>260</v>
      </c>
      <c r="F109" s="532">
        <v>24135.3</v>
      </c>
      <c r="G109" s="549">
        <v>24135.3</v>
      </c>
      <c r="H109" s="607">
        <v>24135.3</v>
      </c>
      <c r="I109" s="360">
        <f>H109/H6</f>
        <v>9.9659004036769208E-2</v>
      </c>
      <c r="J109" s="93">
        <f t="shared" si="164"/>
        <v>0</v>
      </c>
      <c r="K109" s="116">
        <f>H109/G109</f>
        <v>1</v>
      </c>
      <c r="L109" s="307"/>
      <c r="M109" s="495"/>
      <c r="N109" s="115"/>
      <c r="O109" s="495"/>
      <c r="P109" s="85">
        <f t="shared" si="209"/>
        <v>0</v>
      </c>
      <c r="Q109" s="550"/>
      <c r="R109" s="307">
        <f t="shared" si="194"/>
        <v>24135.3</v>
      </c>
      <c r="S109" s="495">
        <f t="shared" si="195"/>
        <v>24135.3</v>
      </c>
      <c r="T109" s="115">
        <f t="shared" si="196"/>
        <v>24135.3</v>
      </c>
      <c r="U109" s="115">
        <f t="shared" si="197"/>
        <v>24135.3</v>
      </c>
      <c r="V109" s="115">
        <f t="shared" si="198"/>
        <v>0</v>
      </c>
      <c r="W109" s="116">
        <f t="shared" si="199"/>
        <v>1</v>
      </c>
      <c r="X109" s="16"/>
      <c r="Y109" s="405" t="str">
        <f t="shared" si="166"/>
        <v/>
      </c>
      <c r="Z109" s="405" t="str">
        <f t="shared" si="167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65" customFormat="1" ht="18.75" hidden="1" customHeight="1" x14ac:dyDescent="0.25">
      <c r="A110" s="47"/>
      <c r="B110" s="569"/>
      <c r="C110" s="31"/>
      <c r="D110" s="31"/>
      <c r="E110" s="161" t="s">
        <v>176</v>
      </c>
      <c r="F110" s="238"/>
      <c r="G110" s="212"/>
      <c r="H110" s="608"/>
      <c r="I110" s="79">
        <f>H110/H6</f>
        <v>0</v>
      </c>
      <c r="J110" s="80">
        <f>H110-G110</f>
        <v>0</v>
      </c>
      <c r="K110" s="97" t="e">
        <f>H110/G110</f>
        <v>#DIV/0!</v>
      </c>
      <c r="L110" s="190"/>
      <c r="M110" s="485"/>
      <c r="N110" s="81"/>
      <c r="O110" s="485"/>
      <c r="P110" s="85">
        <f t="shared" si="209"/>
        <v>0</v>
      </c>
      <c r="Q110" s="236"/>
      <c r="R110" s="219">
        <f t="shared" si="194"/>
        <v>0</v>
      </c>
      <c r="S110" s="485">
        <f t="shared" si="195"/>
        <v>0</v>
      </c>
      <c r="T110" s="81">
        <f t="shared" si="196"/>
        <v>0</v>
      </c>
      <c r="U110" s="81">
        <f t="shared" si="197"/>
        <v>0</v>
      </c>
      <c r="V110" s="81">
        <f t="shared" si="198"/>
        <v>0</v>
      </c>
      <c r="W110" s="97" t="e">
        <f t="shared" si="199"/>
        <v>#DIV/0!</v>
      </c>
      <c r="X110" s="62"/>
      <c r="Y110" s="405" t="str">
        <f t="shared" si="166"/>
        <v/>
      </c>
      <c r="Z110" s="405" t="str">
        <f t="shared" si="167"/>
        <v/>
      </c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</row>
    <row r="111" spans="1:62" ht="18.75" hidden="1" customHeight="1" x14ac:dyDescent="0.25">
      <c r="A111" s="47"/>
      <c r="B111" s="569"/>
      <c r="C111" s="31"/>
      <c r="D111" s="31"/>
      <c r="E111" s="167" t="s">
        <v>80</v>
      </c>
      <c r="F111" s="238"/>
      <c r="G111" s="82"/>
      <c r="H111" s="478"/>
      <c r="I111" s="83"/>
      <c r="J111" s="80">
        <f t="shared" si="164"/>
        <v>0</v>
      </c>
      <c r="K111" s="109"/>
      <c r="L111" s="86"/>
      <c r="M111" s="410"/>
      <c r="N111" s="85"/>
      <c r="O111" s="410"/>
      <c r="P111" s="85">
        <f t="shared" ref="P111:P116" si="253">O111-N111</f>
        <v>0</v>
      </c>
      <c r="Q111" s="301" t="e">
        <f t="shared" si="242"/>
        <v>#DIV/0!</v>
      </c>
      <c r="R111" s="219">
        <f t="shared" si="194"/>
        <v>0</v>
      </c>
      <c r="S111" s="410">
        <f t="shared" si="195"/>
        <v>0</v>
      </c>
      <c r="T111" s="85">
        <f t="shared" si="196"/>
        <v>0</v>
      </c>
      <c r="U111" s="85">
        <f t="shared" si="197"/>
        <v>0</v>
      </c>
      <c r="V111" s="85">
        <f t="shared" si="198"/>
        <v>0</v>
      </c>
      <c r="W111" s="98" t="e">
        <f t="shared" si="199"/>
        <v>#DIV/0!</v>
      </c>
      <c r="X111" s="16"/>
      <c r="Y111" s="405" t="str">
        <f t="shared" si="166"/>
        <v/>
      </c>
      <c r="Z111" s="405" t="str">
        <f t="shared" si="167"/>
        <v/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5" customFormat="1" ht="34.5" hidden="1" customHeight="1" x14ac:dyDescent="0.25">
      <c r="A112" s="47"/>
      <c r="B112" s="569" t="s">
        <v>114</v>
      </c>
      <c r="C112" s="151" t="s">
        <v>172</v>
      </c>
      <c r="D112" s="151" t="s">
        <v>171</v>
      </c>
      <c r="E112" s="365" t="s">
        <v>173</v>
      </c>
      <c r="F112" s="238"/>
      <c r="G112" s="82"/>
      <c r="H112" s="478"/>
      <c r="I112" s="83">
        <f>H112/H6</f>
        <v>0</v>
      </c>
      <c r="J112" s="84">
        <f t="shared" si="164"/>
        <v>0</v>
      </c>
      <c r="K112" s="98" t="e">
        <f>H112/G112</f>
        <v>#DIV/0!</v>
      </c>
      <c r="L112" s="86"/>
      <c r="M112" s="410"/>
      <c r="N112" s="85"/>
      <c r="O112" s="410"/>
      <c r="P112" s="85">
        <f t="shared" si="253"/>
        <v>0</v>
      </c>
      <c r="Q112" s="301"/>
      <c r="R112" s="218">
        <f t="shared" si="194"/>
        <v>0</v>
      </c>
      <c r="S112" s="410">
        <f t="shared" si="195"/>
        <v>0</v>
      </c>
      <c r="T112" s="85">
        <f t="shared" si="196"/>
        <v>0</v>
      </c>
      <c r="U112" s="85">
        <f t="shared" si="197"/>
        <v>0</v>
      </c>
      <c r="V112" s="85">
        <f t="shared" si="198"/>
        <v>0</v>
      </c>
      <c r="W112" s="98" t="e">
        <f t="shared" si="199"/>
        <v>#DIV/0!</v>
      </c>
      <c r="X112" s="16"/>
      <c r="Y112" s="405" t="str">
        <f t="shared" si="166"/>
        <v/>
      </c>
      <c r="Z112" s="405" t="str">
        <f t="shared" si="167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5" customFormat="1" ht="21.75" hidden="1" customHeight="1" x14ac:dyDescent="0.25">
      <c r="A113" s="47"/>
      <c r="B113" s="569" t="s">
        <v>114</v>
      </c>
      <c r="C113" s="151" t="s">
        <v>291</v>
      </c>
      <c r="D113" s="151" t="s">
        <v>171</v>
      </c>
      <c r="E113" s="324" t="s">
        <v>292</v>
      </c>
      <c r="F113" s="238"/>
      <c r="G113" s="82"/>
      <c r="H113" s="478"/>
      <c r="I113" s="83">
        <f>H113/H6</f>
        <v>0</v>
      </c>
      <c r="J113" s="84">
        <f t="shared" ref="J113" si="254">H113-G113</f>
        <v>0</v>
      </c>
      <c r="K113" s="98" t="e">
        <f>H113/G113</f>
        <v>#DIV/0!</v>
      </c>
      <c r="L113" s="86"/>
      <c r="M113" s="410"/>
      <c r="N113" s="85"/>
      <c r="O113" s="410"/>
      <c r="P113" s="85">
        <f t="shared" ref="P113" si="255">O113-N113</f>
        <v>0</v>
      </c>
      <c r="Q113" s="301"/>
      <c r="R113" s="218">
        <f t="shared" ref="R113" si="256">SUM(F113,L113)</f>
        <v>0</v>
      </c>
      <c r="S113" s="410">
        <f t="shared" ref="S113" si="257">SUM(F113,M113)</f>
        <v>0</v>
      </c>
      <c r="T113" s="85">
        <f t="shared" ref="T113" si="258">SUM(G113,N113)</f>
        <v>0</v>
      </c>
      <c r="U113" s="85">
        <f t="shared" ref="U113" si="259">SUM(H113,O113)</f>
        <v>0</v>
      </c>
      <c r="V113" s="85">
        <f t="shared" ref="V113" si="260">U113-T113</f>
        <v>0</v>
      </c>
      <c r="W113" s="98" t="e">
        <f t="shared" ref="W113" si="261">U113/T113</f>
        <v>#DIV/0!</v>
      </c>
      <c r="X113" s="16"/>
      <c r="Y113" s="405" t="str">
        <f t="shared" ref="Y113" si="262">IF(J113&lt;=0,"",IF(J113&gt;0,"НІ"))</f>
        <v/>
      </c>
      <c r="Z113" s="405" t="str">
        <f t="shared" ref="Z113" si="263">IF(P113&lt;=0,"",IF(P113&gt;0,"НІ"))</f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ht="51" hidden="1" customHeight="1" x14ac:dyDescent="0.25">
      <c r="A114" s="47"/>
      <c r="B114" s="569" t="s">
        <v>27</v>
      </c>
      <c r="C114" s="31" t="s">
        <v>271</v>
      </c>
      <c r="D114" s="31" t="s">
        <v>171</v>
      </c>
      <c r="E114" s="357" t="s">
        <v>272</v>
      </c>
      <c r="F114" s="218"/>
      <c r="G114" s="85"/>
      <c r="H114" s="478"/>
      <c r="I114" s="83">
        <f>H114/H6</f>
        <v>0</v>
      </c>
      <c r="J114" s="84">
        <f t="shared" ref="J114" si="264">H114-G114</f>
        <v>0</v>
      </c>
      <c r="K114" s="98" t="e">
        <f>H114/G114</f>
        <v>#DIV/0!</v>
      </c>
      <c r="L114" s="86"/>
      <c r="M114" s="410"/>
      <c r="N114" s="85"/>
      <c r="O114" s="410"/>
      <c r="P114" s="85">
        <f t="shared" ref="P114" si="265">O114-N114</f>
        <v>0</v>
      </c>
      <c r="Q114" s="301"/>
      <c r="R114" s="218">
        <f t="shared" ref="R114" si="266">SUM(F114,L114)</f>
        <v>0</v>
      </c>
      <c r="S114" s="410">
        <f t="shared" ref="S114" si="267">SUM(F114,M114)</f>
        <v>0</v>
      </c>
      <c r="T114" s="85">
        <f t="shared" ref="T114" si="268">SUM(G114,N114)</f>
        <v>0</v>
      </c>
      <c r="U114" s="85">
        <f t="shared" ref="U114" si="269">SUM(H114,O114)</f>
        <v>0</v>
      </c>
      <c r="V114" s="85">
        <f t="shared" ref="V114" si="270">U114-T114</f>
        <v>0</v>
      </c>
      <c r="W114" s="98" t="e">
        <f t="shared" ref="W114" si="271">U114/T114</f>
        <v>#DIV/0!</v>
      </c>
      <c r="X114" s="16"/>
      <c r="Y114" s="405" t="str">
        <f t="shared" si="166"/>
        <v/>
      </c>
      <c r="Z114" s="405" t="str">
        <f t="shared" si="167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ht="77.25" hidden="1" customHeight="1" x14ac:dyDescent="0.25">
      <c r="A115" s="47"/>
      <c r="B115" s="569" t="s">
        <v>262</v>
      </c>
      <c r="C115" s="31" t="s">
        <v>261</v>
      </c>
      <c r="D115" s="31" t="s">
        <v>263</v>
      </c>
      <c r="E115" s="366" t="s">
        <v>260</v>
      </c>
      <c r="F115" s="218"/>
      <c r="G115" s="85"/>
      <c r="H115" s="478"/>
      <c r="I115" s="83">
        <f>H115/H6</f>
        <v>0</v>
      </c>
      <c r="J115" s="84">
        <f t="shared" si="164"/>
        <v>0</v>
      </c>
      <c r="K115" s="98" t="e">
        <f>H115/G115</f>
        <v>#DIV/0!</v>
      </c>
      <c r="L115" s="86"/>
      <c r="M115" s="410"/>
      <c r="N115" s="85"/>
      <c r="O115" s="478"/>
      <c r="P115" s="85">
        <f t="shared" si="253"/>
        <v>0</v>
      </c>
      <c r="Q115" s="301"/>
      <c r="R115" s="218">
        <f t="shared" si="194"/>
        <v>0</v>
      </c>
      <c r="S115" s="410">
        <f t="shared" si="195"/>
        <v>0</v>
      </c>
      <c r="T115" s="85">
        <f t="shared" si="196"/>
        <v>0</v>
      </c>
      <c r="U115" s="85">
        <f t="shared" si="197"/>
        <v>0</v>
      </c>
      <c r="V115" s="85">
        <f t="shared" si="198"/>
        <v>0</v>
      </c>
      <c r="W115" s="98" t="e">
        <f t="shared" si="199"/>
        <v>#DIV/0!</v>
      </c>
      <c r="X115" s="16"/>
      <c r="Y115" s="405" t="str">
        <f t="shared" si="166"/>
        <v/>
      </c>
      <c r="Z115" s="405" t="str">
        <f t="shared" si="167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ht="135.75" hidden="1" customHeight="1" x14ac:dyDescent="0.25">
      <c r="A116" s="49"/>
      <c r="B116" s="572" t="s">
        <v>28</v>
      </c>
      <c r="C116" s="44" t="s">
        <v>278</v>
      </c>
      <c r="D116" s="44" t="s">
        <v>263</v>
      </c>
      <c r="E116" s="369" t="s">
        <v>282</v>
      </c>
      <c r="F116" s="368"/>
      <c r="G116" s="226"/>
      <c r="H116" s="609"/>
      <c r="I116" s="103">
        <f>H116/H6</f>
        <v>0</v>
      </c>
      <c r="J116" s="88">
        <f t="shared" si="164"/>
        <v>0</v>
      </c>
      <c r="K116" s="187" t="e">
        <f>H116/G116</f>
        <v>#DIV/0!</v>
      </c>
      <c r="L116" s="347"/>
      <c r="M116" s="347"/>
      <c r="N116" s="347"/>
      <c r="O116" s="609"/>
      <c r="P116" s="89">
        <f t="shared" si="253"/>
        <v>0</v>
      </c>
      <c r="Q116" s="301" t="e">
        <f t="shared" ref="Q116:Q130" si="272">O116/N116</f>
        <v>#DIV/0!</v>
      </c>
      <c r="R116" s="284">
        <f t="shared" si="194"/>
        <v>0</v>
      </c>
      <c r="S116" s="488">
        <f t="shared" si="195"/>
        <v>0</v>
      </c>
      <c r="T116" s="89">
        <f t="shared" si="196"/>
        <v>0</v>
      </c>
      <c r="U116" s="89">
        <f t="shared" si="197"/>
        <v>0</v>
      </c>
      <c r="V116" s="89">
        <f t="shared" si="198"/>
        <v>0</v>
      </c>
      <c r="W116" s="187" t="e">
        <f t="shared" si="199"/>
        <v>#DIV/0!</v>
      </c>
      <c r="X116" s="16"/>
      <c r="Y116" s="405" t="str">
        <f t="shared" si="166"/>
        <v/>
      </c>
      <c r="Z116" s="405" t="str">
        <f t="shared" si="167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61" customFormat="1" ht="27.75" hidden="1" customHeight="1" thickBot="1" x14ac:dyDescent="0.3">
      <c r="A117" s="51">
        <v>9</v>
      </c>
      <c r="B117" s="573">
        <v>150101</v>
      </c>
      <c r="C117" s="173" t="s">
        <v>178</v>
      </c>
      <c r="D117" s="239" t="s">
        <v>179</v>
      </c>
      <c r="E117" s="367" t="s">
        <v>180</v>
      </c>
      <c r="F117" s="286"/>
      <c r="G117" s="240"/>
      <c r="H117" s="610">
        <v>0</v>
      </c>
      <c r="I117" s="125"/>
      <c r="J117" s="93">
        <f t="shared" si="164"/>
        <v>0</v>
      </c>
      <c r="K117" s="106"/>
      <c r="L117" s="345">
        <f>SUM(L118:L134)</f>
        <v>0</v>
      </c>
      <c r="M117" s="490">
        <f>SUM(M118:M134)</f>
        <v>0</v>
      </c>
      <c r="N117" s="90">
        <f>SUM(N118:N134)</f>
        <v>0</v>
      </c>
      <c r="O117" s="490">
        <f>SUM(O118:O134)</f>
        <v>0</v>
      </c>
      <c r="P117" s="90">
        <f t="shared" ref="P117:P164" si="273">O117-N117</f>
        <v>0</v>
      </c>
      <c r="Q117" s="234" t="e">
        <f t="shared" si="272"/>
        <v>#DIV/0!</v>
      </c>
      <c r="R117" s="221">
        <f t="shared" si="194"/>
        <v>0</v>
      </c>
      <c r="S117" s="490">
        <f t="shared" si="195"/>
        <v>0</v>
      </c>
      <c r="T117" s="90">
        <f t="shared" si="196"/>
        <v>0</v>
      </c>
      <c r="U117" s="90">
        <f t="shared" si="197"/>
        <v>0</v>
      </c>
      <c r="V117" s="90">
        <f t="shared" si="198"/>
        <v>0</v>
      </c>
      <c r="W117" s="106" t="e">
        <f t="shared" si="199"/>
        <v>#DIV/0!</v>
      </c>
      <c r="X117" s="59"/>
      <c r="Y117" s="405" t="str">
        <f t="shared" si="166"/>
        <v/>
      </c>
      <c r="Z117" s="405" t="str">
        <f t="shared" si="167"/>
        <v/>
      </c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</row>
    <row r="118" spans="1:62" ht="28.5" hidden="1" customHeight="1" x14ac:dyDescent="0.25">
      <c r="A118" s="46"/>
      <c r="B118" s="574"/>
      <c r="C118" s="40"/>
      <c r="D118" s="40"/>
      <c r="E118" s="278" t="s">
        <v>87</v>
      </c>
      <c r="F118" s="287"/>
      <c r="G118" s="196"/>
      <c r="H118" s="611"/>
      <c r="I118" s="107"/>
      <c r="J118" s="80">
        <f t="shared" si="164"/>
        <v>0</v>
      </c>
      <c r="K118" s="123"/>
      <c r="L118" s="190"/>
      <c r="M118" s="485"/>
      <c r="N118" s="81"/>
      <c r="O118" s="485"/>
      <c r="P118" s="81">
        <f t="shared" si="273"/>
        <v>0</v>
      </c>
      <c r="Q118" s="236" t="e">
        <f t="shared" si="272"/>
        <v>#DIV/0!</v>
      </c>
      <c r="R118" s="219">
        <f t="shared" si="194"/>
        <v>0</v>
      </c>
      <c r="S118" s="485">
        <f t="shared" si="195"/>
        <v>0</v>
      </c>
      <c r="T118" s="81">
        <f t="shared" si="196"/>
        <v>0</v>
      </c>
      <c r="U118" s="81">
        <f t="shared" si="197"/>
        <v>0</v>
      </c>
      <c r="V118" s="81">
        <f t="shared" si="198"/>
        <v>0</v>
      </c>
      <c r="W118" s="97" t="e">
        <f t="shared" si="199"/>
        <v>#DIV/0!</v>
      </c>
      <c r="X118" s="16"/>
      <c r="Y118" s="405" t="str">
        <f t="shared" si="166"/>
        <v/>
      </c>
      <c r="Z118" s="405" t="str">
        <f t="shared" si="167"/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3" customFormat="1" ht="28.5" hidden="1" customHeight="1" x14ac:dyDescent="0.25">
      <c r="A119" s="47"/>
      <c r="B119" s="575"/>
      <c r="C119" s="30"/>
      <c r="D119" s="30"/>
      <c r="E119" s="277" t="s">
        <v>86</v>
      </c>
      <c r="F119" s="288"/>
      <c r="G119" s="197"/>
      <c r="H119" s="612"/>
      <c r="I119" s="108"/>
      <c r="J119" s="80">
        <f t="shared" si="164"/>
        <v>0</v>
      </c>
      <c r="K119" s="109"/>
      <c r="L119" s="86"/>
      <c r="M119" s="410"/>
      <c r="N119" s="85"/>
      <c r="O119" s="410"/>
      <c r="P119" s="85">
        <f t="shared" si="273"/>
        <v>0</v>
      </c>
      <c r="Q119" s="301" t="e">
        <f t="shared" si="272"/>
        <v>#DIV/0!</v>
      </c>
      <c r="R119" s="219">
        <f t="shared" si="194"/>
        <v>0</v>
      </c>
      <c r="S119" s="410">
        <f t="shared" si="195"/>
        <v>0</v>
      </c>
      <c r="T119" s="85">
        <f t="shared" si="196"/>
        <v>0</v>
      </c>
      <c r="U119" s="85">
        <f t="shared" si="197"/>
        <v>0</v>
      </c>
      <c r="V119" s="85">
        <f t="shared" si="198"/>
        <v>0</v>
      </c>
      <c r="W119" s="98" t="e">
        <f t="shared" si="199"/>
        <v>#DIV/0!</v>
      </c>
      <c r="X119" s="16"/>
      <c r="Y119" s="405" t="str">
        <f t="shared" si="166"/>
        <v/>
      </c>
      <c r="Z119" s="405" t="str">
        <f t="shared" si="167"/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62" s="3" customFormat="1" ht="28.5" hidden="1" customHeight="1" x14ac:dyDescent="0.25">
      <c r="A120" s="47"/>
      <c r="B120" s="575"/>
      <c r="C120" s="30"/>
      <c r="D120" s="30"/>
      <c r="E120" s="263" t="s">
        <v>112</v>
      </c>
      <c r="F120" s="288"/>
      <c r="G120" s="197"/>
      <c r="H120" s="612"/>
      <c r="I120" s="108"/>
      <c r="J120" s="84">
        <f t="shared" si="164"/>
        <v>0</v>
      </c>
      <c r="K120" s="109"/>
      <c r="L120" s="86"/>
      <c r="M120" s="410"/>
      <c r="N120" s="85"/>
      <c r="O120" s="410"/>
      <c r="P120" s="85">
        <f>O120-N120</f>
        <v>0</v>
      </c>
      <c r="Q120" s="301" t="e">
        <f>O120/N120</f>
        <v>#DIV/0!</v>
      </c>
      <c r="R120" s="218">
        <f t="shared" si="194"/>
        <v>0</v>
      </c>
      <c r="S120" s="410">
        <f t="shared" si="195"/>
        <v>0</v>
      </c>
      <c r="T120" s="85">
        <f t="shared" si="196"/>
        <v>0</v>
      </c>
      <c r="U120" s="85">
        <f t="shared" si="197"/>
        <v>0</v>
      </c>
      <c r="V120" s="85">
        <f t="shared" si="198"/>
        <v>0</v>
      </c>
      <c r="W120" s="98" t="e">
        <f t="shared" si="199"/>
        <v>#DIV/0!</v>
      </c>
      <c r="X120" s="16"/>
      <c r="Y120" s="405" t="str">
        <f t="shared" si="166"/>
        <v/>
      </c>
      <c r="Z120" s="405" t="str">
        <f t="shared" si="167"/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62" s="27" customFormat="1" ht="28.5" hidden="1" customHeight="1" x14ac:dyDescent="0.25">
      <c r="A121" s="48"/>
      <c r="B121" s="576"/>
      <c r="C121" s="41"/>
      <c r="D121" s="41"/>
      <c r="E121" s="261" t="s">
        <v>117</v>
      </c>
      <c r="F121" s="289"/>
      <c r="G121" s="111"/>
      <c r="H121" s="613"/>
      <c r="I121" s="112"/>
      <c r="J121" s="95">
        <f t="shared" si="164"/>
        <v>0</v>
      </c>
      <c r="K121" s="113"/>
      <c r="L121" s="86"/>
      <c r="M121" s="410"/>
      <c r="N121" s="85"/>
      <c r="O121" s="410"/>
      <c r="P121" s="85">
        <f t="shared" si="273"/>
        <v>0</v>
      </c>
      <c r="Q121" s="301" t="e">
        <f t="shared" si="272"/>
        <v>#DIV/0!</v>
      </c>
      <c r="R121" s="219">
        <f t="shared" si="194"/>
        <v>0</v>
      </c>
      <c r="S121" s="485">
        <f t="shared" si="195"/>
        <v>0</v>
      </c>
      <c r="T121" s="81">
        <f t="shared" si="196"/>
        <v>0</v>
      </c>
      <c r="U121" s="81">
        <f t="shared" si="197"/>
        <v>0</v>
      </c>
      <c r="V121" s="81">
        <f t="shared" si="198"/>
        <v>0</v>
      </c>
      <c r="W121" s="97" t="e">
        <f t="shared" si="199"/>
        <v>#DIV/0!</v>
      </c>
      <c r="X121" s="16"/>
      <c r="Y121" s="405" t="str">
        <f t="shared" si="166"/>
        <v/>
      </c>
      <c r="Z121" s="405" t="str">
        <f t="shared" si="167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62" s="27" customFormat="1" ht="44.25" hidden="1" customHeight="1" x14ac:dyDescent="0.25">
      <c r="A122" s="46"/>
      <c r="B122" s="574"/>
      <c r="C122" s="40"/>
      <c r="D122" s="40"/>
      <c r="E122" s="161" t="s">
        <v>307</v>
      </c>
      <c r="F122" s="287"/>
      <c r="G122" s="196"/>
      <c r="H122" s="611"/>
      <c r="I122" s="107"/>
      <c r="J122" s="80"/>
      <c r="K122" s="123"/>
      <c r="L122" s="86"/>
      <c r="M122" s="410"/>
      <c r="N122" s="85"/>
      <c r="O122" s="410"/>
      <c r="P122" s="85">
        <f>O122-N122</f>
        <v>0</v>
      </c>
      <c r="Q122" s="301" t="e">
        <f t="shared" si="272"/>
        <v>#DIV/0!</v>
      </c>
      <c r="R122" s="285">
        <f t="shared" ref="R122" si="274">SUM(F122,L122)</f>
        <v>0</v>
      </c>
      <c r="S122" s="410">
        <f t="shared" ref="S122" si="275">SUM(F122,M122)</f>
        <v>0</v>
      </c>
      <c r="T122" s="85">
        <f t="shared" ref="T122" si="276">SUM(G122,N122)</f>
        <v>0</v>
      </c>
      <c r="U122" s="94">
        <f t="shared" ref="U122" si="277">SUM(H122,O122)</f>
        <v>0</v>
      </c>
      <c r="V122" s="85">
        <f t="shared" ref="V122" si="278">U122-T122</f>
        <v>0</v>
      </c>
      <c r="W122" s="98" t="e">
        <f t="shared" ref="W122" si="279">U122/T122</f>
        <v>#DIV/0!</v>
      </c>
      <c r="X122" s="16"/>
      <c r="Y122" s="405"/>
      <c r="Z122" s="405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62" s="27" customFormat="1" ht="31.5" hidden="1" customHeight="1" x14ac:dyDescent="0.25">
      <c r="A123" s="46"/>
      <c r="B123" s="574"/>
      <c r="C123" s="40"/>
      <c r="D123" s="40"/>
      <c r="E123" s="409" t="s">
        <v>302</v>
      </c>
      <c r="F123" s="287"/>
      <c r="G123" s="196"/>
      <c r="H123" s="611"/>
      <c r="I123" s="107"/>
      <c r="J123" s="80"/>
      <c r="K123" s="123"/>
      <c r="L123" s="86"/>
      <c r="M123" s="410"/>
      <c r="N123" s="85"/>
      <c r="O123" s="410"/>
      <c r="P123" s="85">
        <f>O123-N123</f>
        <v>0</v>
      </c>
      <c r="Q123" s="301" t="e">
        <f t="shared" ref="Q123" si="280">O123/N123</f>
        <v>#DIV/0!</v>
      </c>
      <c r="R123" s="285">
        <f t="shared" ref="R123" si="281">SUM(F123,L123)</f>
        <v>0</v>
      </c>
      <c r="S123" s="410">
        <f t="shared" ref="S123" si="282">SUM(F123,M123)</f>
        <v>0</v>
      </c>
      <c r="T123" s="85">
        <f t="shared" ref="T123" si="283">SUM(G123,N123)</f>
        <v>0</v>
      </c>
      <c r="U123" s="94">
        <f t="shared" ref="U123" si="284">SUM(H123,O123)</f>
        <v>0</v>
      </c>
      <c r="V123" s="85">
        <f t="shared" ref="V123" si="285">U123-T123</f>
        <v>0</v>
      </c>
      <c r="W123" s="98" t="e">
        <f t="shared" ref="W123" si="286">U123/T123</f>
        <v>#DIV/0!</v>
      </c>
      <c r="X123" s="16"/>
      <c r="Y123" s="405"/>
      <c r="Z123" s="405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1:62" s="3" customFormat="1" ht="21" hidden="1" customHeight="1" x14ac:dyDescent="0.25">
      <c r="A124" s="46"/>
      <c r="B124" s="574"/>
      <c r="C124" s="40"/>
      <c r="D124" s="40"/>
      <c r="E124" s="278" t="s">
        <v>298</v>
      </c>
      <c r="F124" s="287"/>
      <c r="G124" s="196"/>
      <c r="H124" s="611"/>
      <c r="I124" s="107"/>
      <c r="J124" s="80">
        <f t="shared" si="164"/>
        <v>0</v>
      </c>
      <c r="K124" s="123"/>
      <c r="L124" s="86"/>
      <c r="M124" s="410"/>
      <c r="N124" s="85"/>
      <c r="O124" s="410"/>
      <c r="P124" s="85">
        <f>O124-N124</f>
        <v>0</v>
      </c>
      <c r="Q124" s="301" t="e">
        <f t="shared" si="272"/>
        <v>#DIV/0!</v>
      </c>
      <c r="R124" s="218">
        <f>SUM(F124,L124)</f>
        <v>0</v>
      </c>
      <c r="S124" s="485">
        <f>SUM(F124,M124)</f>
        <v>0</v>
      </c>
      <c r="T124" s="81">
        <f t="shared" si="196"/>
        <v>0</v>
      </c>
      <c r="U124" s="85">
        <f t="shared" si="197"/>
        <v>0</v>
      </c>
      <c r="V124" s="81">
        <f t="shared" si="198"/>
        <v>0</v>
      </c>
      <c r="W124" s="97" t="e">
        <f t="shared" si="199"/>
        <v>#DIV/0!</v>
      </c>
      <c r="X124" s="16"/>
      <c r="Y124" s="405" t="str">
        <f t="shared" si="166"/>
        <v/>
      </c>
      <c r="Z124" s="405" t="str">
        <f t="shared" si="167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62" ht="18.75" hidden="1" customHeight="1" x14ac:dyDescent="0.25">
      <c r="A125" s="46"/>
      <c r="B125" s="574"/>
      <c r="C125" s="40"/>
      <c r="D125" s="40"/>
      <c r="E125" s="160" t="s">
        <v>125</v>
      </c>
      <c r="F125" s="198"/>
      <c r="G125" s="196"/>
      <c r="H125" s="611"/>
      <c r="I125" s="107"/>
      <c r="J125" s="80">
        <f t="shared" si="164"/>
        <v>0</v>
      </c>
      <c r="K125" s="123"/>
      <c r="L125" s="190"/>
      <c r="M125" s="485"/>
      <c r="N125" s="81"/>
      <c r="O125" s="485"/>
      <c r="P125" s="81">
        <f t="shared" si="273"/>
        <v>0</v>
      </c>
      <c r="Q125" s="236" t="e">
        <f t="shared" si="272"/>
        <v>#DIV/0!</v>
      </c>
      <c r="R125" s="219">
        <f t="shared" si="194"/>
        <v>0</v>
      </c>
      <c r="S125" s="485">
        <f t="shared" si="195"/>
        <v>0</v>
      </c>
      <c r="T125" s="81">
        <f t="shared" si="196"/>
        <v>0</v>
      </c>
      <c r="U125" s="81">
        <f t="shared" si="197"/>
        <v>0</v>
      </c>
      <c r="V125" s="81">
        <f t="shared" si="198"/>
        <v>0</v>
      </c>
      <c r="W125" s="97" t="e">
        <f t="shared" si="199"/>
        <v>#DIV/0!</v>
      </c>
      <c r="X125" s="16"/>
      <c r="Y125" s="405" t="str">
        <f t="shared" si="166"/>
        <v/>
      </c>
      <c r="Z125" s="405" t="str">
        <f t="shared" si="167"/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ht="30" hidden="1" customHeight="1" x14ac:dyDescent="0.25">
      <c r="A126" s="47"/>
      <c r="B126" s="575"/>
      <c r="C126" s="30"/>
      <c r="D126" s="30"/>
      <c r="E126" s="241" t="s">
        <v>118</v>
      </c>
      <c r="F126" s="199"/>
      <c r="G126" s="197"/>
      <c r="H126" s="612"/>
      <c r="I126" s="108"/>
      <c r="J126" s="80">
        <f t="shared" si="164"/>
        <v>0</v>
      </c>
      <c r="K126" s="109"/>
      <c r="L126" s="86"/>
      <c r="M126" s="410"/>
      <c r="N126" s="85"/>
      <c r="O126" s="410"/>
      <c r="P126" s="85">
        <f t="shared" si="273"/>
        <v>0</v>
      </c>
      <c r="Q126" s="301" t="e">
        <f t="shared" si="272"/>
        <v>#DIV/0!</v>
      </c>
      <c r="R126" s="219">
        <f t="shared" si="194"/>
        <v>0</v>
      </c>
      <c r="S126" s="410">
        <f t="shared" si="195"/>
        <v>0</v>
      </c>
      <c r="T126" s="85">
        <f t="shared" si="196"/>
        <v>0</v>
      </c>
      <c r="U126" s="85">
        <f t="shared" si="197"/>
        <v>0</v>
      </c>
      <c r="V126" s="85">
        <f t="shared" si="198"/>
        <v>0</v>
      </c>
      <c r="W126" s="98" t="e">
        <f t="shared" si="199"/>
        <v>#DIV/0!</v>
      </c>
      <c r="X126" s="16"/>
      <c r="Y126" s="405" t="str">
        <f t="shared" si="166"/>
        <v/>
      </c>
      <c r="Z126" s="405" t="str">
        <f t="shared" si="167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ht="8.25" hidden="1" customHeight="1" x14ac:dyDescent="0.25">
      <c r="A127" s="47"/>
      <c r="B127" s="575"/>
      <c r="C127" s="30"/>
      <c r="D127" s="30"/>
      <c r="E127" s="167" t="s">
        <v>73</v>
      </c>
      <c r="F127" s="199"/>
      <c r="G127" s="197"/>
      <c r="H127" s="612"/>
      <c r="I127" s="108"/>
      <c r="J127" s="80">
        <f t="shared" si="164"/>
        <v>0</v>
      </c>
      <c r="K127" s="109"/>
      <c r="L127" s="86"/>
      <c r="M127" s="410"/>
      <c r="N127" s="85"/>
      <c r="O127" s="410"/>
      <c r="P127" s="85">
        <f t="shared" si="273"/>
        <v>0</v>
      </c>
      <c r="Q127" s="301" t="e">
        <f t="shared" si="272"/>
        <v>#DIV/0!</v>
      </c>
      <c r="R127" s="219">
        <f t="shared" si="194"/>
        <v>0</v>
      </c>
      <c r="S127" s="410">
        <f t="shared" si="195"/>
        <v>0</v>
      </c>
      <c r="T127" s="85">
        <f t="shared" si="196"/>
        <v>0</v>
      </c>
      <c r="U127" s="85">
        <f t="shared" si="197"/>
        <v>0</v>
      </c>
      <c r="V127" s="85">
        <f t="shared" si="198"/>
        <v>0</v>
      </c>
      <c r="W127" s="98" t="e">
        <f t="shared" si="199"/>
        <v>#DIV/0!</v>
      </c>
      <c r="X127" s="16"/>
      <c r="Y127" s="405" t="str">
        <f t="shared" si="166"/>
        <v/>
      </c>
      <c r="Z127" s="405" t="str">
        <f t="shared" si="167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18.75" hidden="1" customHeight="1" x14ac:dyDescent="0.25">
      <c r="A128" s="47"/>
      <c r="B128" s="575"/>
      <c r="C128" s="30"/>
      <c r="D128" s="30"/>
      <c r="E128" s="167" t="s">
        <v>123</v>
      </c>
      <c r="F128" s="199"/>
      <c r="G128" s="197"/>
      <c r="H128" s="612"/>
      <c r="I128" s="108"/>
      <c r="J128" s="84">
        <f t="shared" si="164"/>
        <v>0</v>
      </c>
      <c r="K128" s="109"/>
      <c r="L128" s="86"/>
      <c r="M128" s="410"/>
      <c r="N128" s="85"/>
      <c r="O128" s="410"/>
      <c r="P128" s="85">
        <f t="shared" si="273"/>
        <v>0</v>
      </c>
      <c r="Q128" s="301" t="e">
        <f t="shared" si="272"/>
        <v>#DIV/0!</v>
      </c>
      <c r="R128" s="218">
        <f t="shared" si="194"/>
        <v>0</v>
      </c>
      <c r="S128" s="410">
        <f t="shared" si="195"/>
        <v>0</v>
      </c>
      <c r="T128" s="85">
        <f t="shared" si="196"/>
        <v>0</v>
      </c>
      <c r="U128" s="85">
        <f t="shared" si="197"/>
        <v>0</v>
      </c>
      <c r="V128" s="85">
        <f t="shared" si="198"/>
        <v>0</v>
      </c>
      <c r="W128" s="98" t="e">
        <f t="shared" si="199"/>
        <v>#DIV/0!</v>
      </c>
      <c r="X128" s="16"/>
      <c r="Y128" s="405" t="str">
        <f t="shared" si="166"/>
        <v/>
      </c>
      <c r="Z128" s="405" t="str">
        <f t="shared" si="167"/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21" hidden="1" customHeight="1" x14ac:dyDescent="0.25">
      <c r="A129" s="47"/>
      <c r="B129" s="575"/>
      <c r="C129" s="30"/>
      <c r="D129" s="30"/>
      <c r="E129" s="241" t="s">
        <v>299</v>
      </c>
      <c r="F129" s="199"/>
      <c r="G129" s="197"/>
      <c r="H129" s="612"/>
      <c r="I129" s="108"/>
      <c r="J129" s="80">
        <f t="shared" si="164"/>
        <v>0</v>
      </c>
      <c r="K129" s="109"/>
      <c r="L129" s="86"/>
      <c r="M129" s="491"/>
      <c r="N129" s="86"/>
      <c r="O129" s="410"/>
      <c r="P129" s="85">
        <f t="shared" si="273"/>
        <v>0</v>
      </c>
      <c r="Q129" s="301" t="e">
        <f t="shared" si="272"/>
        <v>#DIV/0!</v>
      </c>
      <c r="R129" s="219">
        <f t="shared" si="194"/>
        <v>0</v>
      </c>
      <c r="S129" s="485">
        <f t="shared" si="195"/>
        <v>0</v>
      </c>
      <c r="T129" s="81">
        <f t="shared" si="196"/>
        <v>0</v>
      </c>
      <c r="U129" s="81">
        <f t="shared" si="197"/>
        <v>0</v>
      </c>
      <c r="V129" s="81">
        <f t="shared" si="198"/>
        <v>0</v>
      </c>
      <c r="W129" s="97" t="e">
        <f t="shared" si="199"/>
        <v>#DIV/0!</v>
      </c>
      <c r="X129" s="16"/>
      <c r="Y129" s="405" t="str">
        <f t="shared" si="166"/>
        <v/>
      </c>
      <c r="Z129" s="405" t="str">
        <f t="shared" si="167"/>
        <v/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21" hidden="1" customHeight="1" x14ac:dyDescent="0.25">
      <c r="A130" s="47"/>
      <c r="B130" s="575"/>
      <c r="C130" s="30"/>
      <c r="D130" s="30"/>
      <c r="E130" s="241" t="s">
        <v>300</v>
      </c>
      <c r="F130" s="199"/>
      <c r="G130" s="197"/>
      <c r="H130" s="612"/>
      <c r="I130" s="108"/>
      <c r="J130" s="80">
        <f t="shared" si="164"/>
        <v>0</v>
      </c>
      <c r="K130" s="109"/>
      <c r="L130" s="86"/>
      <c r="M130" s="491"/>
      <c r="N130" s="86"/>
      <c r="O130" s="410"/>
      <c r="P130" s="85">
        <f>O130-N130</f>
        <v>0</v>
      </c>
      <c r="Q130" s="301" t="e">
        <f t="shared" si="272"/>
        <v>#DIV/0!</v>
      </c>
      <c r="R130" s="219">
        <f t="shared" si="194"/>
        <v>0</v>
      </c>
      <c r="S130" s="410">
        <f t="shared" si="195"/>
        <v>0</v>
      </c>
      <c r="T130" s="85">
        <f t="shared" si="196"/>
        <v>0</v>
      </c>
      <c r="U130" s="85">
        <f t="shared" si="197"/>
        <v>0</v>
      </c>
      <c r="V130" s="85">
        <f t="shared" si="198"/>
        <v>0</v>
      </c>
      <c r="W130" s="98" t="e">
        <f t="shared" si="199"/>
        <v>#DIV/0!</v>
      </c>
      <c r="X130" s="16"/>
      <c r="Y130" s="405" t="str">
        <f t="shared" si="166"/>
        <v/>
      </c>
      <c r="Z130" s="405" t="str">
        <f t="shared" si="167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ht="29.25" hidden="1" customHeight="1" x14ac:dyDescent="0.25">
      <c r="A131" s="47"/>
      <c r="B131" s="575"/>
      <c r="C131" s="30"/>
      <c r="D131" s="30"/>
      <c r="E131" s="241" t="s">
        <v>124</v>
      </c>
      <c r="F131" s="199"/>
      <c r="G131" s="197"/>
      <c r="H131" s="612"/>
      <c r="I131" s="108"/>
      <c r="J131" s="80">
        <f t="shared" si="164"/>
        <v>0</v>
      </c>
      <c r="K131" s="109"/>
      <c r="L131" s="86"/>
      <c r="M131" s="410"/>
      <c r="N131" s="85"/>
      <c r="O131" s="410"/>
      <c r="P131" s="85">
        <f>O131-N131</f>
        <v>0</v>
      </c>
      <c r="Q131" s="301" t="e">
        <f>O131/N131</f>
        <v>#DIV/0!</v>
      </c>
      <c r="R131" s="219">
        <f t="shared" si="194"/>
        <v>0</v>
      </c>
      <c r="S131" s="410">
        <f t="shared" si="195"/>
        <v>0</v>
      </c>
      <c r="T131" s="85">
        <f t="shared" si="196"/>
        <v>0</v>
      </c>
      <c r="U131" s="85">
        <f t="shared" si="197"/>
        <v>0</v>
      </c>
      <c r="V131" s="85">
        <f t="shared" si="198"/>
        <v>0</v>
      </c>
      <c r="W131" s="98" t="e">
        <f t="shared" si="199"/>
        <v>#DIV/0!</v>
      </c>
      <c r="X131" s="16"/>
      <c r="Y131" s="405" t="str">
        <f t="shared" si="166"/>
        <v/>
      </c>
      <c r="Z131" s="405" t="str">
        <f t="shared" si="167"/>
        <v/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ht="32.25" hidden="1" customHeight="1" x14ac:dyDescent="0.25">
      <c r="A132" s="48"/>
      <c r="B132" s="576"/>
      <c r="C132" s="41"/>
      <c r="D132" s="41"/>
      <c r="E132" s="241" t="s">
        <v>311</v>
      </c>
      <c r="F132" s="200"/>
      <c r="G132" s="111"/>
      <c r="H132" s="613"/>
      <c r="I132" s="112"/>
      <c r="J132" s="84"/>
      <c r="K132" s="113"/>
      <c r="L132" s="343"/>
      <c r="M132" s="487"/>
      <c r="N132" s="94"/>
      <c r="O132" s="410"/>
      <c r="P132" s="94">
        <f>O132-N132</f>
        <v>0</v>
      </c>
      <c r="Q132" s="302" t="e">
        <f>O132/N132</f>
        <v>#DIV/0!</v>
      </c>
      <c r="R132" s="218">
        <f t="shared" si="194"/>
        <v>0</v>
      </c>
      <c r="S132" s="410">
        <f t="shared" si="195"/>
        <v>0</v>
      </c>
      <c r="T132" s="85">
        <f t="shared" si="196"/>
        <v>0</v>
      </c>
      <c r="U132" s="85">
        <f>SUM(H132,O132)</f>
        <v>0</v>
      </c>
      <c r="V132" s="85">
        <f>U132-T132</f>
        <v>0</v>
      </c>
      <c r="W132" s="98" t="e">
        <f>U132/T132</f>
        <v>#DIV/0!</v>
      </c>
      <c r="X132" s="16"/>
      <c r="Y132" s="405" t="str">
        <f t="shared" si="166"/>
        <v/>
      </c>
      <c r="Z132" s="405" t="str">
        <f t="shared" si="167"/>
        <v/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ht="21" hidden="1" customHeight="1" x14ac:dyDescent="0.25">
      <c r="A133" s="48"/>
      <c r="B133" s="576"/>
      <c r="C133" s="41"/>
      <c r="D133" s="41"/>
      <c r="E133" s="479" t="s">
        <v>312</v>
      </c>
      <c r="F133" s="200"/>
      <c r="G133" s="111"/>
      <c r="H133" s="613"/>
      <c r="I133" s="112"/>
      <c r="J133" s="84"/>
      <c r="K133" s="113"/>
      <c r="L133" s="343"/>
      <c r="M133" s="487"/>
      <c r="N133" s="94"/>
      <c r="O133" s="487"/>
      <c r="P133" s="94">
        <f>O133-N133</f>
        <v>0</v>
      </c>
      <c r="Q133" s="302" t="e">
        <f>O133/N133</f>
        <v>#DIV/0!</v>
      </c>
      <c r="R133" s="284">
        <f t="shared" si="194"/>
        <v>0</v>
      </c>
      <c r="S133" s="410">
        <f t="shared" si="195"/>
        <v>0</v>
      </c>
      <c r="T133" s="85">
        <f t="shared" si="196"/>
        <v>0</v>
      </c>
      <c r="U133" s="89">
        <v>728.8</v>
      </c>
      <c r="V133" s="85">
        <f>U133-T133</f>
        <v>728.8</v>
      </c>
      <c r="W133" s="98" t="e">
        <f t="shared" si="199"/>
        <v>#DIV/0!</v>
      </c>
      <c r="X133" s="16"/>
      <c r="Y133" s="405"/>
      <c r="Z133" s="405" t="str">
        <f t="shared" si="167"/>
        <v/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ht="45.75" hidden="1" customHeight="1" thickBot="1" x14ac:dyDescent="0.3">
      <c r="A134" s="48"/>
      <c r="B134" s="576"/>
      <c r="C134" s="41"/>
      <c r="D134" s="41"/>
      <c r="E134" s="159" t="s">
        <v>308</v>
      </c>
      <c r="F134" s="200"/>
      <c r="G134" s="111"/>
      <c r="H134" s="613"/>
      <c r="I134" s="112"/>
      <c r="J134" s="114">
        <f t="shared" si="164"/>
        <v>0</v>
      </c>
      <c r="K134" s="106"/>
      <c r="L134" s="194"/>
      <c r="M134" s="489"/>
      <c r="N134" s="96"/>
      <c r="O134" s="489"/>
      <c r="P134" s="96">
        <f t="shared" si="273"/>
        <v>0</v>
      </c>
      <c r="Q134" s="306" t="e">
        <f>O134/N134</f>
        <v>#DIV/0!</v>
      </c>
      <c r="R134" s="220">
        <f t="shared" si="194"/>
        <v>0</v>
      </c>
      <c r="S134" s="495">
        <f t="shared" si="195"/>
        <v>0</v>
      </c>
      <c r="T134" s="115">
        <f t="shared" si="196"/>
        <v>0</v>
      </c>
      <c r="U134" s="96">
        <f>SUM(H134,O134)</f>
        <v>0</v>
      </c>
      <c r="V134" s="115">
        <f>U134-T134</f>
        <v>0</v>
      </c>
      <c r="W134" s="116" t="e">
        <f>U134/T134</f>
        <v>#DIV/0!</v>
      </c>
      <c r="X134" s="16"/>
      <c r="Y134" s="405" t="str">
        <f t="shared" si="166"/>
        <v/>
      </c>
      <c r="Z134" s="405" t="str">
        <f t="shared" si="167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ht="4.5" hidden="1" customHeight="1" thickBot="1" x14ac:dyDescent="0.3">
      <c r="A135" s="58">
        <v>9</v>
      </c>
      <c r="B135" s="577">
        <v>150118</v>
      </c>
      <c r="C135" s="184"/>
      <c r="D135" s="184"/>
      <c r="E135" s="185" t="s">
        <v>91</v>
      </c>
      <c r="F135" s="195"/>
      <c r="G135" s="227"/>
      <c r="H135" s="614"/>
      <c r="I135" s="186"/>
      <c r="J135" s="88">
        <f t="shared" si="164"/>
        <v>0</v>
      </c>
      <c r="K135" s="132"/>
      <c r="L135" s="348"/>
      <c r="M135" s="492"/>
      <c r="N135" s="228"/>
      <c r="O135" s="492"/>
      <c r="P135" s="228">
        <f>O135-N135</f>
        <v>0</v>
      </c>
      <c r="Q135" s="235" t="e">
        <f>O135/N135</f>
        <v>#DIV/0!</v>
      </c>
      <c r="R135" s="284">
        <f t="shared" si="194"/>
        <v>0</v>
      </c>
      <c r="S135" s="488">
        <f t="shared" si="195"/>
        <v>0</v>
      </c>
      <c r="T135" s="89">
        <f t="shared" si="196"/>
        <v>0</v>
      </c>
      <c r="U135" s="89">
        <f>SUM(H135,O135)</f>
        <v>0</v>
      </c>
      <c r="V135" s="89">
        <f>U135-T135</f>
        <v>0</v>
      </c>
      <c r="W135" s="187" t="e">
        <f>U135/T135</f>
        <v>#DIV/0!</v>
      </c>
      <c r="X135" s="16"/>
      <c r="Y135" s="405" t="str">
        <f t="shared" si="166"/>
        <v/>
      </c>
      <c r="Z135" s="405" t="str">
        <f t="shared" si="167"/>
        <v/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ht="27" hidden="1" customHeight="1" thickBot="1" x14ac:dyDescent="0.3">
      <c r="A136" s="45">
        <v>10</v>
      </c>
      <c r="B136" s="578">
        <v>160101</v>
      </c>
      <c r="C136" s="520" t="s">
        <v>181</v>
      </c>
      <c r="D136" s="242" t="s">
        <v>182</v>
      </c>
      <c r="E136" s="243" t="s">
        <v>183</v>
      </c>
      <c r="F136" s="193"/>
      <c r="G136" s="117"/>
      <c r="H136" s="498"/>
      <c r="I136" s="77">
        <f>H136/H6</f>
        <v>0</v>
      </c>
      <c r="J136" s="78">
        <f t="shared" si="164"/>
        <v>0</v>
      </c>
      <c r="K136" s="100" t="e">
        <f>H136/G136</f>
        <v>#DIV/0!</v>
      </c>
      <c r="L136" s="92"/>
      <c r="M136" s="395"/>
      <c r="N136" s="76"/>
      <c r="O136" s="395"/>
      <c r="P136" s="76">
        <f t="shared" si="273"/>
        <v>0</v>
      </c>
      <c r="Q136" s="214"/>
      <c r="R136" s="102">
        <f t="shared" si="194"/>
        <v>0</v>
      </c>
      <c r="S136" s="395">
        <f t="shared" si="195"/>
        <v>0</v>
      </c>
      <c r="T136" s="76">
        <f t="shared" si="196"/>
        <v>0</v>
      </c>
      <c r="U136" s="72">
        <f>SUM(H136,O136)</f>
        <v>0</v>
      </c>
      <c r="V136" s="72">
        <f>U136-T136</f>
        <v>0</v>
      </c>
      <c r="W136" s="75" t="e">
        <f>U136/T136</f>
        <v>#DIV/0!</v>
      </c>
      <c r="X136" s="16"/>
      <c r="Y136" s="405" t="str">
        <f t="shared" si="166"/>
        <v/>
      </c>
      <c r="Z136" s="405" t="str">
        <f t="shared" si="167"/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ht="33" hidden="1" customHeight="1" thickBot="1" x14ac:dyDescent="0.3">
      <c r="A137" s="45">
        <v>10</v>
      </c>
      <c r="B137" s="579" t="s">
        <v>29</v>
      </c>
      <c r="C137" s="521"/>
      <c r="D137" s="39"/>
      <c r="E137" s="158" t="s">
        <v>68</v>
      </c>
      <c r="F137" s="92"/>
      <c r="G137" s="76"/>
      <c r="H137" s="395"/>
      <c r="I137" s="77">
        <f>H137/H6</f>
        <v>0</v>
      </c>
      <c r="J137" s="71">
        <f t="shared" si="164"/>
        <v>0</v>
      </c>
      <c r="K137" s="100" t="e">
        <f>H137/G137</f>
        <v>#DIV/0!</v>
      </c>
      <c r="L137" s="92"/>
      <c r="M137" s="395"/>
      <c r="N137" s="76"/>
      <c r="O137" s="395"/>
      <c r="P137" s="76">
        <f t="shared" si="273"/>
        <v>0</v>
      </c>
      <c r="Q137" s="214"/>
      <c r="R137" s="102">
        <f t="shared" si="194"/>
        <v>0</v>
      </c>
      <c r="S137" s="395">
        <f t="shared" si="195"/>
        <v>0</v>
      </c>
      <c r="T137" s="76">
        <f t="shared" si="196"/>
        <v>0</v>
      </c>
      <c r="U137" s="76">
        <f t="shared" si="197"/>
        <v>0</v>
      </c>
      <c r="V137" s="76">
        <f t="shared" si="198"/>
        <v>0</v>
      </c>
      <c r="W137" s="100" t="e">
        <f t="shared" si="199"/>
        <v>#DIV/0!</v>
      </c>
      <c r="X137" s="16"/>
      <c r="Y137" s="405" t="str">
        <f t="shared" si="166"/>
        <v/>
      </c>
      <c r="Z137" s="405" t="str">
        <f t="shared" si="167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4" customFormat="1" ht="25.5" hidden="1" customHeight="1" thickBot="1" x14ac:dyDescent="0.3">
      <c r="A138" s="45">
        <v>11</v>
      </c>
      <c r="B138" s="578">
        <v>170703</v>
      </c>
      <c r="C138" s="520" t="s">
        <v>184</v>
      </c>
      <c r="D138" s="174" t="s">
        <v>185</v>
      </c>
      <c r="E138" s="175" t="s">
        <v>186</v>
      </c>
      <c r="F138" s="137"/>
      <c r="G138" s="119"/>
      <c r="H138" s="501"/>
      <c r="I138" s="77">
        <f>H138/H6</f>
        <v>0</v>
      </c>
      <c r="J138" s="78">
        <f t="shared" si="164"/>
        <v>0</v>
      </c>
      <c r="K138" s="100" t="e">
        <f>H138/G138</f>
        <v>#DIV/0!</v>
      </c>
      <c r="L138" s="92"/>
      <c r="M138" s="395"/>
      <c r="N138" s="76"/>
      <c r="O138" s="395"/>
      <c r="P138" s="76">
        <f t="shared" si="273"/>
        <v>0</v>
      </c>
      <c r="Q138" s="294" t="e">
        <f>O138/N138</f>
        <v>#DIV/0!</v>
      </c>
      <c r="R138" s="102">
        <f t="shared" si="194"/>
        <v>0</v>
      </c>
      <c r="S138" s="395">
        <f t="shared" si="195"/>
        <v>0</v>
      </c>
      <c r="T138" s="76">
        <f t="shared" si="196"/>
        <v>0</v>
      </c>
      <c r="U138" s="76">
        <f t="shared" si="197"/>
        <v>0</v>
      </c>
      <c r="V138" s="76">
        <f t="shared" si="198"/>
        <v>0</v>
      </c>
      <c r="W138" s="100" t="e">
        <f t="shared" si="199"/>
        <v>#DIV/0!</v>
      </c>
      <c r="X138" s="29"/>
      <c r="Y138" s="405" t="str">
        <f t="shared" si="166"/>
        <v/>
      </c>
      <c r="Z138" s="405" t="str">
        <f t="shared" si="167"/>
        <v/>
      </c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 s="23" customFormat="1" ht="30.75" hidden="1" customHeight="1" x14ac:dyDescent="0.25">
      <c r="A139" s="46"/>
      <c r="B139" s="580"/>
      <c r="C139" s="522"/>
      <c r="D139" s="42"/>
      <c r="E139" s="160" t="s">
        <v>88</v>
      </c>
      <c r="F139" s="201"/>
      <c r="G139" s="229"/>
      <c r="H139" s="615"/>
      <c r="I139" s="120"/>
      <c r="J139" s="121">
        <f t="shared" si="164"/>
        <v>0</v>
      </c>
      <c r="K139" s="123"/>
      <c r="L139" s="349"/>
      <c r="M139" s="485"/>
      <c r="N139" s="81"/>
      <c r="O139" s="485"/>
      <c r="P139" s="81">
        <f t="shared" si="273"/>
        <v>0</v>
      </c>
      <c r="Q139" s="236" t="e">
        <f>O139/N139</f>
        <v>#DIV/0!</v>
      </c>
      <c r="R139" s="308">
        <f t="shared" si="194"/>
        <v>0</v>
      </c>
      <c r="S139" s="494">
        <f t="shared" si="195"/>
        <v>0</v>
      </c>
      <c r="T139" s="122">
        <f t="shared" si="196"/>
        <v>0</v>
      </c>
      <c r="U139" s="122">
        <f t="shared" si="197"/>
        <v>0</v>
      </c>
      <c r="V139" s="122">
        <f t="shared" si="198"/>
        <v>0</v>
      </c>
      <c r="W139" s="123" t="e">
        <f t="shared" si="199"/>
        <v>#DIV/0!</v>
      </c>
      <c r="X139" s="28"/>
      <c r="Y139" s="405" t="str">
        <f t="shared" si="166"/>
        <v/>
      </c>
      <c r="Z139" s="405" t="str">
        <f t="shared" si="167"/>
        <v/>
      </c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ht="31.5" hidden="1" customHeight="1" x14ac:dyDescent="0.25">
      <c r="A140" s="47"/>
      <c r="B140" s="581"/>
      <c r="C140" s="523"/>
      <c r="D140" s="34"/>
      <c r="E140" s="161" t="s">
        <v>79</v>
      </c>
      <c r="F140" s="202"/>
      <c r="G140" s="244"/>
      <c r="H140" s="616"/>
      <c r="I140" s="108"/>
      <c r="J140" s="121">
        <f t="shared" si="164"/>
        <v>0</v>
      </c>
      <c r="K140" s="109"/>
      <c r="L140" s="86"/>
      <c r="M140" s="410"/>
      <c r="N140" s="85"/>
      <c r="O140" s="410"/>
      <c r="P140" s="85">
        <f>O140-N140</f>
        <v>0</v>
      </c>
      <c r="Q140" s="301" t="e">
        <f>O140/N140</f>
        <v>#DIV/0!</v>
      </c>
      <c r="R140" s="308">
        <f t="shared" si="194"/>
        <v>0</v>
      </c>
      <c r="S140" s="493">
        <f t="shared" si="195"/>
        <v>0</v>
      </c>
      <c r="T140" s="124">
        <f t="shared" si="196"/>
        <v>0</v>
      </c>
      <c r="U140" s="124">
        <f t="shared" si="197"/>
        <v>0</v>
      </c>
      <c r="V140" s="124">
        <f t="shared" si="198"/>
        <v>0</v>
      </c>
      <c r="W140" s="109" t="e">
        <f t="shared" si="199"/>
        <v>#DIV/0!</v>
      </c>
      <c r="X140" s="16"/>
      <c r="Y140" s="405" t="str">
        <f t="shared" si="166"/>
        <v/>
      </c>
      <c r="Z140" s="405" t="str">
        <f t="shared" si="167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4" customFormat="1" ht="27" hidden="1" customHeight="1" thickBot="1" x14ac:dyDescent="0.3">
      <c r="A141" s="47">
        <v>14</v>
      </c>
      <c r="B141" s="581">
        <v>180000</v>
      </c>
      <c r="C141" s="523"/>
      <c r="D141" s="34"/>
      <c r="E141" s="172" t="s">
        <v>94</v>
      </c>
      <c r="F141" s="202"/>
      <c r="G141" s="244"/>
      <c r="H141" s="616"/>
      <c r="I141" s="108"/>
      <c r="J141" s="121">
        <f t="shared" si="164"/>
        <v>0</v>
      </c>
      <c r="K141" s="109"/>
      <c r="L141" s="350"/>
      <c r="M141" s="493"/>
      <c r="N141" s="124"/>
      <c r="O141" s="612"/>
      <c r="P141" s="124"/>
      <c r="Q141" s="309"/>
      <c r="R141" s="308">
        <f t="shared" si="194"/>
        <v>0</v>
      </c>
      <c r="S141" s="493">
        <f t="shared" si="195"/>
        <v>0</v>
      </c>
      <c r="T141" s="124">
        <f t="shared" si="196"/>
        <v>0</v>
      </c>
      <c r="U141" s="124">
        <f t="shared" si="197"/>
        <v>0</v>
      </c>
      <c r="V141" s="124">
        <f t="shared" si="198"/>
        <v>0</v>
      </c>
      <c r="W141" s="109" t="e">
        <f t="shared" si="199"/>
        <v>#DIV/0!</v>
      </c>
      <c r="X141" s="29"/>
      <c r="Y141" s="405" t="str">
        <f t="shared" si="166"/>
        <v/>
      </c>
      <c r="Z141" s="405" t="str">
        <f t="shared" si="167"/>
        <v/>
      </c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 s="26" customFormat="1" ht="24.75" hidden="1" customHeight="1" thickBot="1" x14ac:dyDescent="0.3">
      <c r="A142" s="51">
        <v>12</v>
      </c>
      <c r="B142" s="169">
        <v>180107</v>
      </c>
      <c r="C142" s="524" t="s">
        <v>189</v>
      </c>
      <c r="D142" s="516" t="s">
        <v>190</v>
      </c>
      <c r="E142" s="176" t="s">
        <v>191</v>
      </c>
      <c r="F142" s="203"/>
      <c r="G142" s="210"/>
      <c r="H142" s="617"/>
      <c r="I142" s="125">
        <f>H142/H6</f>
        <v>0</v>
      </c>
      <c r="J142" s="71">
        <f t="shared" si="164"/>
        <v>0</v>
      </c>
      <c r="K142" s="100" t="e">
        <f>H142/G142</f>
        <v>#DIV/0!</v>
      </c>
      <c r="L142" s="345"/>
      <c r="M142" s="490"/>
      <c r="N142" s="90"/>
      <c r="O142" s="617"/>
      <c r="P142" s="76">
        <f t="shared" si="273"/>
        <v>0</v>
      </c>
      <c r="Q142" s="294" t="e">
        <f>O142/N142</f>
        <v>#DIV/0!</v>
      </c>
      <c r="R142" s="222">
        <f t="shared" si="194"/>
        <v>0</v>
      </c>
      <c r="S142" s="490">
        <f t="shared" si="195"/>
        <v>0</v>
      </c>
      <c r="T142" s="90">
        <f t="shared" si="196"/>
        <v>0</v>
      </c>
      <c r="U142" s="90">
        <f t="shared" si="197"/>
        <v>0</v>
      </c>
      <c r="V142" s="90">
        <f t="shared" si="198"/>
        <v>0</v>
      </c>
      <c r="W142" s="106" t="e">
        <f t="shared" si="199"/>
        <v>#DIV/0!</v>
      </c>
      <c r="X142" s="52"/>
      <c r="Y142" s="405" t="str">
        <f t="shared" si="166"/>
        <v/>
      </c>
      <c r="Z142" s="405" t="str">
        <f t="shared" si="167"/>
        <v/>
      </c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</row>
    <row r="143" spans="1:62" ht="27" hidden="1" customHeight="1" thickBot="1" x14ac:dyDescent="0.3">
      <c r="A143" s="46"/>
      <c r="B143" s="582"/>
      <c r="C143" s="170"/>
      <c r="D143" s="170"/>
      <c r="E143" s="171" t="s">
        <v>61</v>
      </c>
      <c r="F143" s="526"/>
      <c r="G143" s="213"/>
      <c r="H143" s="604"/>
      <c r="I143" s="126">
        <f>H143/H6</f>
        <v>0</v>
      </c>
      <c r="J143" s="121">
        <f t="shared" si="164"/>
        <v>0</v>
      </c>
      <c r="K143" s="132"/>
      <c r="L143" s="349"/>
      <c r="M143" s="494"/>
      <c r="N143" s="122"/>
      <c r="O143" s="615"/>
      <c r="P143" s="122"/>
      <c r="Q143" s="310"/>
      <c r="R143" s="308">
        <f t="shared" si="194"/>
        <v>0</v>
      </c>
      <c r="S143" s="494">
        <f t="shared" si="195"/>
        <v>0</v>
      </c>
      <c r="T143" s="122">
        <f t="shared" si="196"/>
        <v>0</v>
      </c>
      <c r="U143" s="122">
        <f t="shared" si="197"/>
        <v>0</v>
      </c>
      <c r="V143" s="122">
        <f t="shared" si="198"/>
        <v>0</v>
      </c>
      <c r="W143" s="123" t="e">
        <f t="shared" si="199"/>
        <v>#DIV/0!</v>
      </c>
      <c r="X143" s="16"/>
      <c r="Y143" s="405" t="str">
        <f t="shared" si="166"/>
        <v/>
      </c>
      <c r="Z143" s="405" t="str">
        <f t="shared" si="167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26" customFormat="1" ht="23.25" customHeight="1" thickBot="1" x14ac:dyDescent="0.3">
      <c r="A144" s="51">
        <v>9</v>
      </c>
      <c r="B144" s="169">
        <v>180404</v>
      </c>
      <c r="C144" s="174" t="s">
        <v>181</v>
      </c>
      <c r="D144" s="174" t="s">
        <v>389</v>
      </c>
      <c r="E144" s="245" t="s">
        <v>390</v>
      </c>
      <c r="F144" s="533"/>
      <c r="G144" s="210"/>
      <c r="H144" s="617"/>
      <c r="I144" s="125">
        <f>H144/H6</f>
        <v>0</v>
      </c>
      <c r="J144" s="69">
        <f t="shared" ref="J144" si="287">H144-G144</f>
        <v>0</v>
      </c>
      <c r="K144" s="106" t="e">
        <f>H144/G144</f>
        <v>#DIV/0!</v>
      </c>
      <c r="L144" s="345">
        <v>450</v>
      </c>
      <c r="M144" s="490">
        <v>450</v>
      </c>
      <c r="N144" s="90">
        <v>450</v>
      </c>
      <c r="O144" s="617"/>
      <c r="P144" s="76">
        <f t="shared" ref="P144" si="288">O144-N144</f>
        <v>-450</v>
      </c>
      <c r="Q144" s="305">
        <f>O144/N144</f>
        <v>0</v>
      </c>
      <c r="R144" s="221">
        <f t="shared" ref="R144" si="289">SUM(F144,L144)</f>
        <v>450</v>
      </c>
      <c r="S144" s="490">
        <f t="shared" ref="S144" si="290">SUM(F144,M144)</f>
        <v>450</v>
      </c>
      <c r="T144" s="90">
        <f t="shared" ref="T144" si="291">SUM(G144,N144)</f>
        <v>450</v>
      </c>
      <c r="U144" s="90">
        <f t="shared" ref="U144" si="292">SUM(H144,O144)</f>
        <v>0</v>
      </c>
      <c r="V144" s="90">
        <f t="shared" ref="V144" si="293">U144-T144</f>
        <v>-450</v>
      </c>
      <c r="W144" s="106">
        <f t="shared" ref="W144" si="294">U144/T144</f>
        <v>0</v>
      </c>
      <c r="X144" s="52"/>
      <c r="Y144" s="405" t="str">
        <f t="shared" ref="Y144" si="295">IF(J144&lt;=0,"",IF(J144&gt;0,"НІ"))</f>
        <v/>
      </c>
      <c r="Z144" s="405" t="str">
        <f t="shared" ref="Z144" si="296">IF(P144&lt;=0,"",IF(P144&gt;0,"НІ"))</f>
        <v/>
      </c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</row>
    <row r="145" spans="1:62" s="26" customFormat="1" ht="34.15" customHeight="1" thickBot="1" x14ac:dyDescent="0.3">
      <c r="A145" s="51">
        <v>10</v>
      </c>
      <c r="B145" s="169">
        <v>180404</v>
      </c>
      <c r="C145" s="174" t="s">
        <v>391</v>
      </c>
      <c r="D145" s="174" t="s">
        <v>389</v>
      </c>
      <c r="E145" s="245" t="s">
        <v>392</v>
      </c>
      <c r="F145" s="533"/>
      <c r="G145" s="210"/>
      <c r="H145" s="617"/>
      <c r="I145" s="125">
        <f>H145/H6</f>
        <v>0</v>
      </c>
      <c r="J145" s="69">
        <f t="shared" ref="J145" si="297">H145-G145</f>
        <v>0</v>
      </c>
      <c r="K145" s="106" t="e">
        <f>H145/G145</f>
        <v>#DIV/0!</v>
      </c>
      <c r="L145" s="345">
        <v>71.7</v>
      </c>
      <c r="M145" s="490">
        <v>71.7</v>
      </c>
      <c r="N145" s="90">
        <v>71.7</v>
      </c>
      <c r="O145" s="617">
        <v>21.5</v>
      </c>
      <c r="P145" s="76">
        <f t="shared" ref="P145" si="298">O145-N145</f>
        <v>-50.2</v>
      </c>
      <c r="Q145" s="305">
        <f>O145/N145</f>
        <v>0.299860529986053</v>
      </c>
      <c r="R145" s="221">
        <f t="shared" ref="R145" si="299">SUM(F145,L145)</f>
        <v>71.7</v>
      </c>
      <c r="S145" s="490">
        <f t="shared" ref="S145" si="300">SUM(F145,M145)</f>
        <v>71.7</v>
      </c>
      <c r="T145" s="90">
        <f t="shared" ref="T145" si="301">SUM(G145,N145)</f>
        <v>71.7</v>
      </c>
      <c r="U145" s="90">
        <f t="shared" ref="U145" si="302">SUM(H145,O145)</f>
        <v>21.5</v>
      </c>
      <c r="V145" s="90">
        <f t="shared" ref="V145" si="303">U145-T145</f>
        <v>-50.2</v>
      </c>
      <c r="W145" s="106">
        <f t="shared" ref="W145" si="304">U145/T145</f>
        <v>0.299860529986053</v>
      </c>
      <c r="X145" s="52"/>
      <c r="Y145" s="405" t="str">
        <f t="shared" ref="Y145" si="305">IF(J145&lt;=0,"",IF(J145&gt;0,"НІ"))</f>
        <v/>
      </c>
      <c r="Z145" s="405" t="str">
        <f t="shared" ref="Z145" si="306">IF(P145&lt;=0,"",IF(P145&gt;0,"НІ"))</f>
        <v/>
      </c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</row>
    <row r="146" spans="1:62" s="26" customFormat="1" ht="34.15" customHeight="1" thickBot="1" x14ac:dyDescent="0.3">
      <c r="A146" s="51">
        <v>11</v>
      </c>
      <c r="B146" s="169">
        <v>180404</v>
      </c>
      <c r="C146" s="174" t="s">
        <v>415</v>
      </c>
      <c r="D146" s="174" t="s">
        <v>179</v>
      </c>
      <c r="E146" s="245" t="s">
        <v>416</v>
      </c>
      <c r="F146" s="533"/>
      <c r="G146" s="210"/>
      <c r="H146" s="617"/>
      <c r="I146" s="125">
        <f>H146/H7</f>
        <v>0</v>
      </c>
      <c r="J146" s="69">
        <f t="shared" ref="J146:J147" si="307">H146-G146</f>
        <v>0</v>
      </c>
      <c r="K146" s="106" t="e">
        <f>H146/G146</f>
        <v>#DIV/0!</v>
      </c>
      <c r="L146" s="345">
        <v>2537.6999999999998</v>
      </c>
      <c r="M146" s="90">
        <v>2537.6999999999998</v>
      </c>
      <c r="N146" s="90"/>
      <c r="O146" s="617">
        <v>0</v>
      </c>
      <c r="P146" s="76">
        <f t="shared" ref="P146:P147" si="308">O146-N146</f>
        <v>0</v>
      </c>
      <c r="Q146" s="294" t="e">
        <f t="shared" ref="Q146:Q147" si="309">O146/N146</f>
        <v>#DIV/0!</v>
      </c>
      <c r="R146" s="221">
        <f t="shared" ref="R146:R147" si="310">SUM(F146,L146)</f>
        <v>2537.6999999999998</v>
      </c>
      <c r="S146" s="490">
        <f t="shared" ref="S146:S147" si="311">SUM(F146,M146)</f>
        <v>2537.6999999999998</v>
      </c>
      <c r="T146" s="90">
        <f t="shared" ref="T146:T147" si="312">SUM(G146,N146)</f>
        <v>0</v>
      </c>
      <c r="U146" s="90">
        <f t="shared" ref="U146:U147" si="313">SUM(H146,O146)</f>
        <v>0</v>
      </c>
      <c r="V146" s="90">
        <f t="shared" ref="V146:V147" si="314">U146-T146</f>
        <v>0</v>
      </c>
      <c r="W146" s="106" t="e">
        <f t="shared" ref="W146:W147" si="315">U146/T146</f>
        <v>#DIV/0!</v>
      </c>
      <c r="X146" s="52"/>
      <c r="Y146" s="405" t="str">
        <f t="shared" ref="Y146" si="316">IF(J146&lt;=0,"",IF(J146&gt;0,"НІ"))</f>
        <v/>
      </c>
      <c r="Z146" s="405" t="str">
        <f t="shared" ref="Z146" si="317">IF(P146&lt;=0,"",IF(P146&gt;0,"НІ"))</f>
        <v/>
      </c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</row>
    <row r="147" spans="1:62" s="650" customFormat="1" ht="36" customHeight="1" thickBot="1" x14ac:dyDescent="0.3">
      <c r="A147" s="657"/>
      <c r="B147" s="658"/>
      <c r="C147" s="647"/>
      <c r="D147" s="647"/>
      <c r="E147" s="659" t="s">
        <v>420</v>
      </c>
      <c r="F147" s="660"/>
      <c r="G147" s="661"/>
      <c r="H147" s="662"/>
      <c r="I147" s="663">
        <f>H147/H6</f>
        <v>0</v>
      </c>
      <c r="J147" s="664">
        <f t="shared" si="307"/>
        <v>0</v>
      </c>
      <c r="K147" s="665" t="e">
        <f t="shared" ref="K147" si="318">H147/G147</f>
        <v>#DIV/0!</v>
      </c>
      <c r="L147" s="660">
        <v>2537.6999999999998</v>
      </c>
      <c r="M147" s="662">
        <v>2537.6999999999998</v>
      </c>
      <c r="N147" s="661"/>
      <c r="O147" s="662"/>
      <c r="P147" s="661">
        <f t="shared" si="308"/>
        <v>0</v>
      </c>
      <c r="Q147" s="666" t="e">
        <f t="shared" si="309"/>
        <v>#DIV/0!</v>
      </c>
      <c r="R147" s="660">
        <f t="shared" si="310"/>
        <v>2537.6999999999998</v>
      </c>
      <c r="S147" s="662">
        <f t="shared" si="311"/>
        <v>2537.6999999999998</v>
      </c>
      <c r="T147" s="661">
        <f t="shared" si="312"/>
        <v>0</v>
      </c>
      <c r="U147" s="661">
        <f t="shared" si="313"/>
        <v>0</v>
      </c>
      <c r="V147" s="661">
        <f t="shared" si="314"/>
        <v>0</v>
      </c>
      <c r="W147" s="667" t="e">
        <f t="shared" si="315"/>
        <v>#DIV/0!</v>
      </c>
      <c r="X147" s="648"/>
      <c r="Y147" s="418"/>
      <c r="Z147" s="418"/>
      <c r="AA147" s="649"/>
      <c r="AB147" s="649"/>
      <c r="AC147" s="649"/>
      <c r="AD147" s="649"/>
      <c r="AE147" s="649"/>
      <c r="AF147" s="649"/>
      <c r="AG147" s="649"/>
      <c r="AH147" s="649"/>
      <c r="AI147" s="649"/>
      <c r="AJ147" s="649"/>
      <c r="AK147" s="649"/>
      <c r="AL147" s="649"/>
      <c r="AM147" s="649"/>
      <c r="AN147" s="649"/>
      <c r="AO147" s="649"/>
      <c r="AP147" s="649"/>
      <c r="AQ147" s="649"/>
      <c r="AR147" s="649"/>
      <c r="AS147" s="649"/>
      <c r="AT147" s="649"/>
      <c r="AU147" s="649"/>
    </row>
    <row r="148" spans="1:62" s="26" customFormat="1" ht="34.15" customHeight="1" thickBot="1" x14ac:dyDescent="0.3">
      <c r="A148" s="138">
        <v>12</v>
      </c>
      <c r="B148" s="565"/>
      <c r="C148" s="656" t="s">
        <v>407</v>
      </c>
      <c r="D148" s="656" t="s">
        <v>185</v>
      </c>
      <c r="E148" s="651" t="s">
        <v>408</v>
      </c>
      <c r="F148" s="652">
        <v>3112.8</v>
      </c>
      <c r="G148" s="211">
        <v>3112.8</v>
      </c>
      <c r="H148" s="619"/>
      <c r="I148" s="68">
        <f>H148/H6</f>
        <v>0</v>
      </c>
      <c r="J148" s="71">
        <f t="shared" ref="J148" si="319">H148-G148</f>
        <v>-3112.8</v>
      </c>
      <c r="K148" s="101">
        <f>H148/G148</f>
        <v>0</v>
      </c>
      <c r="L148" s="70"/>
      <c r="M148" s="481"/>
      <c r="N148" s="67"/>
      <c r="O148" s="619"/>
      <c r="P148" s="67">
        <f t="shared" ref="P148" si="320">O148-N148</f>
        <v>0</v>
      </c>
      <c r="Q148" s="550"/>
      <c r="R148" s="222">
        <f t="shared" ref="R148" si="321">SUM(F148,L148)</f>
        <v>3112.8</v>
      </c>
      <c r="S148" s="481">
        <f t="shared" ref="S148" si="322">SUM(F148,M148)</f>
        <v>3112.8</v>
      </c>
      <c r="T148" s="67">
        <f t="shared" ref="T148" si="323">SUM(G148,N148)</f>
        <v>3112.8</v>
      </c>
      <c r="U148" s="67">
        <f t="shared" ref="U148" si="324">SUM(H148,O148)</f>
        <v>0</v>
      </c>
      <c r="V148" s="67">
        <f t="shared" ref="V148" si="325">U148-T148</f>
        <v>-3112.8</v>
      </c>
      <c r="W148" s="101">
        <f t="shared" ref="W148" si="326">U148/T148</f>
        <v>0</v>
      </c>
      <c r="X148" s="52"/>
      <c r="Y148" s="405"/>
      <c r="Z148" s="405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</row>
    <row r="149" spans="1:62" s="26" customFormat="1" ht="23.25" customHeight="1" thickBot="1" x14ac:dyDescent="0.3">
      <c r="A149" s="51">
        <v>13</v>
      </c>
      <c r="B149" s="169">
        <v>180404</v>
      </c>
      <c r="C149" s="174" t="s">
        <v>358</v>
      </c>
      <c r="D149" s="174" t="s">
        <v>188</v>
      </c>
      <c r="E149" s="245" t="s">
        <v>192</v>
      </c>
      <c r="F149" s="533">
        <v>198</v>
      </c>
      <c r="G149" s="210">
        <v>104</v>
      </c>
      <c r="H149" s="617">
        <v>24.9</v>
      </c>
      <c r="I149" s="125">
        <f>H149/H6</f>
        <v>1.0281658817232656E-4</v>
      </c>
      <c r="J149" s="69">
        <f t="shared" si="164"/>
        <v>-79.099999999999994</v>
      </c>
      <c r="K149" s="106">
        <f>H149/G149</f>
        <v>0.23942307692307691</v>
      </c>
      <c r="L149" s="345"/>
      <c r="M149" s="490"/>
      <c r="N149" s="90"/>
      <c r="O149" s="617"/>
      <c r="P149" s="76">
        <f t="shared" si="273"/>
        <v>0</v>
      </c>
      <c r="Q149" s="305"/>
      <c r="R149" s="221">
        <f t="shared" si="194"/>
        <v>198</v>
      </c>
      <c r="S149" s="490">
        <f t="shared" si="195"/>
        <v>198</v>
      </c>
      <c r="T149" s="90">
        <f t="shared" si="196"/>
        <v>104</v>
      </c>
      <c r="U149" s="90">
        <f t="shared" si="197"/>
        <v>24.9</v>
      </c>
      <c r="V149" s="90">
        <f t="shared" si="198"/>
        <v>-79.099999999999994</v>
      </c>
      <c r="W149" s="106">
        <f t="shared" si="199"/>
        <v>0.23942307692307691</v>
      </c>
      <c r="X149" s="52"/>
      <c r="Y149" s="405" t="str">
        <f t="shared" si="166"/>
        <v/>
      </c>
      <c r="Z149" s="405" t="str">
        <f t="shared" si="167"/>
        <v/>
      </c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</row>
    <row r="150" spans="1:62" s="23" customFormat="1" ht="21.75" hidden="1" customHeight="1" thickBot="1" x14ac:dyDescent="0.3">
      <c r="A150" s="45">
        <v>14</v>
      </c>
      <c r="B150" s="168">
        <v>180409</v>
      </c>
      <c r="C150" s="174" t="s">
        <v>359</v>
      </c>
      <c r="D150" s="178" t="s">
        <v>179</v>
      </c>
      <c r="E150" s="246" t="s">
        <v>193</v>
      </c>
      <c r="F150" s="137"/>
      <c r="G150" s="119"/>
      <c r="H150" s="501"/>
      <c r="I150" s="127"/>
      <c r="J150" s="74">
        <f t="shared" si="164"/>
        <v>0</v>
      </c>
      <c r="K150" s="129"/>
      <c r="L150" s="102">
        <f>SUM(L151:L154)</f>
        <v>0</v>
      </c>
      <c r="M150" s="395">
        <f>SUM(M151:M154)</f>
        <v>0</v>
      </c>
      <c r="N150" s="76">
        <f>SUM(N151:N154)</f>
        <v>0</v>
      </c>
      <c r="O150" s="395">
        <f>SUM(O151:O154)</f>
        <v>0</v>
      </c>
      <c r="P150" s="76">
        <f>SUM(P151:P154)</f>
        <v>0</v>
      </c>
      <c r="Q150" s="294" t="e">
        <f t="shared" ref="Q150:Q183" si="327">O150/N150</f>
        <v>#DIV/0!</v>
      </c>
      <c r="R150" s="102">
        <f t="shared" si="194"/>
        <v>0</v>
      </c>
      <c r="S150" s="395">
        <f t="shared" si="195"/>
        <v>0</v>
      </c>
      <c r="T150" s="76">
        <f t="shared" si="196"/>
        <v>0</v>
      </c>
      <c r="U150" s="76">
        <f t="shared" si="197"/>
        <v>0</v>
      </c>
      <c r="V150" s="76">
        <f t="shared" si="198"/>
        <v>0</v>
      </c>
      <c r="W150" s="100" t="e">
        <f t="shared" si="199"/>
        <v>#DIV/0!</v>
      </c>
      <c r="X150" s="28"/>
      <c r="Y150" s="405" t="str">
        <f t="shared" si="166"/>
        <v/>
      </c>
      <c r="Z150" s="405" t="str">
        <f t="shared" si="167"/>
        <v/>
      </c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</row>
    <row r="151" spans="1:62" ht="18" hidden="1" customHeight="1" x14ac:dyDescent="0.25">
      <c r="A151" s="46"/>
      <c r="B151" s="582"/>
      <c r="C151" s="54"/>
      <c r="D151" s="54"/>
      <c r="E151" s="160" t="s">
        <v>119</v>
      </c>
      <c r="F151" s="201"/>
      <c r="G151" s="229"/>
      <c r="H151" s="615"/>
      <c r="I151" s="107"/>
      <c r="J151" s="80">
        <f t="shared" si="164"/>
        <v>0</v>
      </c>
      <c r="K151" s="135"/>
      <c r="L151" s="237"/>
      <c r="M151" s="483"/>
      <c r="N151" s="396"/>
      <c r="O151" s="629"/>
      <c r="P151" s="147">
        <f t="shared" si="273"/>
        <v>0</v>
      </c>
      <c r="Q151" s="299" t="e">
        <f t="shared" si="327"/>
        <v>#DIV/0!</v>
      </c>
      <c r="R151" s="354">
        <f t="shared" si="194"/>
        <v>0</v>
      </c>
      <c r="S151" s="507">
        <f t="shared" si="195"/>
        <v>0</v>
      </c>
      <c r="T151" s="355">
        <f t="shared" si="196"/>
        <v>0</v>
      </c>
      <c r="U151" s="355">
        <f t="shared" si="197"/>
        <v>0</v>
      </c>
      <c r="V151" s="355">
        <f t="shared" si="198"/>
        <v>0</v>
      </c>
      <c r="W151" s="356" t="e">
        <f t="shared" si="199"/>
        <v>#DIV/0!</v>
      </c>
      <c r="X151" s="16"/>
      <c r="Y151" s="405" t="str">
        <f t="shared" si="166"/>
        <v/>
      </c>
      <c r="Z151" s="405" t="str">
        <f t="shared" si="167"/>
        <v/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ht="21" hidden="1" customHeight="1" x14ac:dyDescent="0.25">
      <c r="A152" s="47"/>
      <c r="B152" s="583"/>
      <c r="C152" s="142"/>
      <c r="D152" s="34"/>
      <c r="E152" s="167" t="s">
        <v>194</v>
      </c>
      <c r="F152" s="342"/>
      <c r="G152" s="244"/>
      <c r="H152" s="616"/>
      <c r="I152" s="108"/>
      <c r="J152" s="95">
        <f t="shared" si="164"/>
        <v>0</v>
      </c>
      <c r="K152" s="352"/>
      <c r="L152" s="218"/>
      <c r="M152" s="410"/>
      <c r="N152" s="86"/>
      <c r="O152" s="630"/>
      <c r="P152" s="85">
        <f t="shared" si="273"/>
        <v>0</v>
      </c>
      <c r="Q152" s="311" t="e">
        <f t="shared" si="327"/>
        <v>#DIV/0!</v>
      </c>
      <c r="R152" s="344">
        <f t="shared" si="194"/>
        <v>0</v>
      </c>
      <c r="S152" s="493">
        <f t="shared" si="195"/>
        <v>0</v>
      </c>
      <c r="T152" s="124">
        <f t="shared" si="196"/>
        <v>0</v>
      </c>
      <c r="U152" s="124">
        <f t="shared" si="197"/>
        <v>0</v>
      </c>
      <c r="V152" s="124">
        <f t="shared" si="198"/>
        <v>0</v>
      </c>
      <c r="W152" s="109" t="e">
        <f t="shared" si="199"/>
        <v>#DIV/0!</v>
      </c>
      <c r="X152" s="16"/>
      <c r="Y152" s="405" t="str">
        <f t="shared" si="166"/>
        <v/>
      </c>
      <c r="Z152" s="405" t="str">
        <f t="shared" si="167"/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ht="20.25" hidden="1" customHeight="1" thickBot="1" x14ac:dyDescent="0.3">
      <c r="A153" s="46"/>
      <c r="B153" s="581"/>
      <c r="C153" s="34"/>
      <c r="D153" s="54"/>
      <c r="E153" s="160" t="s">
        <v>116</v>
      </c>
      <c r="F153" s="201"/>
      <c r="G153" s="229"/>
      <c r="H153" s="615"/>
      <c r="I153" s="107"/>
      <c r="J153" s="84">
        <f t="shared" si="164"/>
        <v>0</v>
      </c>
      <c r="K153" s="135"/>
      <c r="L153" s="220"/>
      <c r="M153" s="489"/>
      <c r="N153" s="304"/>
      <c r="O153" s="631"/>
      <c r="P153" s="115">
        <f t="shared" si="273"/>
        <v>0</v>
      </c>
      <c r="Q153" s="305" t="e">
        <f t="shared" si="327"/>
        <v>#DIV/0!</v>
      </c>
      <c r="R153" s="221">
        <f t="shared" si="194"/>
        <v>0</v>
      </c>
      <c r="S153" s="481">
        <f t="shared" si="195"/>
        <v>0</v>
      </c>
      <c r="T153" s="67">
        <f t="shared" si="196"/>
        <v>0</v>
      </c>
      <c r="U153" s="67">
        <f t="shared" si="197"/>
        <v>0</v>
      </c>
      <c r="V153" s="67">
        <f t="shared" si="198"/>
        <v>0</v>
      </c>
      <c r="W153" s="101" t="e">
        <f t="shared" si="199"/>
        <v>#DIV/0!</v>
      </c>
      <c r="X153" s="16"/>
      <c r="Y153" s="405" t="str">
        <f t="shared" si="166"/>
        <v/>
      </c>
      <c r="Z153" s="405" t="str">
        <f t="shared" si="167"/>
        <v/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ht="21.75" hidden="1" customHeight="1" thickBot="1" x14ac:dyDescent="0.3">
      <c r="A154" s="48"/>
      <c r="B154" s="583"/>
      <c r="C154" s="142"/>
      <c r="D154" s="142"/>
      <c r="E154" s="162" t="s">
        <v>66</v>
      </c>
      <c r="F154" s="204"/>
      <c r="G154" s="247"/>
      <c r="H154" s="618"/>
      <c r="I154" s="112"/>
      <c r="J154" s="93">
        <f t="shared" si="164"/>
        <v>0</v>
      </c>
      <c r="K154" s="136"/>
      <c r="L154" s="307"/>
      <c r="M154" s="495"/>
      <c r="N154" s="89"/>
      <c r="O154" s="632"/>
      <c r="P154" s="115">
        <f t="shared" si="273"/>
        <v>0</v>
      </c>
      <c r="Q154" s="353" t="e">
        <f t="shared" si="327"/>
        <v>#DIV/0!</v>
      </c>
      <c r="R154" s="222">
        <f t="shared" si="194"/>
        <v>0</v>
      </c>
      <c r="S154" s="481">
        <f t="shared" si="195"/>
        <v>0</v>
      </c>
      <c r="T154" s="67">
        <f t="shared" si="196"/>
        <v>0</v>
      </c>
      <c r="U154" s="67">
        <f t="shared" si="197"/>
        <v>0</v>
      </c>
      <c r="V154" s="67">
        <f t="shared" si="198"/>
        <v>0</v>
      </c>
      <c r="W154" s="132" t="e">
        <f t="shared" si="199"/>
        <v>#DIV/0!</v>
      </c>
      <c r="X154" s="16"/>
      <c r="Y154" s="405" t="str">
        <f t="shared" ref="Y154:Y204" si="328">IF(J154&lt;=0,"",IF(J154&gt;0,"НІ"))</f>
        <v/>
      </c>
      <c r="Z154" s="405" t="str">
        <f t="shared" ref="Z154:Z204" si="329">IF(P154&lt;=0,"",IF(P154&gt;0,"НІ"))</f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s="57" customFormat="1" ht="22.5" hidden="1" customHeight="1" thickBot="1" x14ac:dyDescent="0.3">
      <c r="A155" s="45">
        <v>15</v>
      </c>
      <c r="B155" s="578">
        <v>180410</v>
      </c>
      <c r="C155" s="174" t="s">
        <v>187</v>
      </c>
      <c r="D155" s="174" t="s">
        <v>188</v>
      </c>
      <c r="E155" s="245" t="s">
        <v>120</v>
      </c>
      <c r="F155" s="137"/>
      <c r="G155" s="119"/>
      <c r="H155" s="501"/>
      <c r="I155" s="118"/>
      <c r="J155" s="78"/>
      <c r="K155" s="100"/>
      <c r="L155" s="222"/>
      <c r="M155" s="481"/>
      <c r="N155" s="76"/>
      <c r="O155" s="501"/>
      <c r="P155" s="67">
        <f t="shared" si="273"/>
        <v>0</v>
      </c>
      <c r="Q155" s="294" t="e">
        <f t="shared" si="327"/>
        <v>#DIV/0!</v>
      </c>
      <c r="R155" s="222">
        <f>SUM(F155,L155)</f>
        <v>0</v>
      </c>
      <c r="S155" s="481">
        <f>SUM(F155,M155)</f>
        <v>0</v>
      </c>
      <c r="T155" s="67">
        <f>SUM(G155,N155)</f>
        <v>0</v>
      </c>
      <c r="U155" s="67">
        <f>SUM(H155,O155)</f>
        <v>0</v>
      </c>
      <c r="V155" s="67">
        <f>U155-T155</f>
        <v>0</v>
      </c>
      <c r="W155" s="100" t="e">
        <f>U155/T155</f>
        <v>#DIV/0!</v>
      </c>
      <c r="X155" s="55"/>
      <c r="Y155" s="405" t="str">
        <f t="shared" si="328"/>
        <v/>
      </c>
      <c r="Z155" s="405" t="str">
        <f t="shared" si="329"/>
        <v/>
      </c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</row>
    <row r="156" spans="1:62" ht="32.25" hidden="1" customHeight="1" thickBot="1" x14ac:dyDescent="0.3">
      <c r="A156" s="138">
        <v>16</v>
      </c>
      <c r="B156" s="584" t="s">
        <v>39</v>
      </c>
      <c r="C156" s="66" t="s">
        <v>198</v>
      </c>
      <c r="D156" s="66" t="s">
        <v>197</v>
      </c>
      <c r="E156" s="163" t="s">
        <v>82</v>
      </c>
      <c r="F156" s="205"/>
      <c r="G156" s="211"/>
      <c r="H156" s="619"/>
      <c r="I156" s="68">
        <f>H156/H6</f>
        <v>0</v>
      </c>
      <c r="J156" s="71">
        <f t="shared" si="164"/>
        <v>0</v>
      </c>
      <c r="K156" s="128" t="e">
        <f t="shared" ref="K156:K162" si="330">H156/G156</f>
        <v>#DIV/0!</v>
      </c>
      <c r="L156" s="222"/>
      <c r="M156" s="481"/>
      <c r="N156" s="67"/>
      <c r="O156" s="619"/>
      <c r="P156" s="67">
        <f>O156-N156</f>
        <v>0</v>
      </c>
      <c r="Q156" s="312"/>
      <c r="R156" s="222">
        <f t="shared" si="194"/>
        <v>0</v>
      </c>
      <c r="S156" s="481">
        <f t="shared" si="195"/>
        <v>0</v>
      </c>
      <c r="T156" s="67">
        <f t="shared" si="196"/>
        <v>0</v>
      </c>
      <c r="U156" s="67">
        <f t="shared" si="197"/>
        <v>0</v>
      </c>
      <c r="V156" s="67">
        <f t="shared" si="198"/>
        <v>0</v>
      </c>
      <c r="W156" s="101" t="e">
        <f t="shared" si="199"/>
        <v>#DIV/0!</v>
      </c>
      <c r="X156" s="16"/>
      <c r="Y156" s="405" t="str">
        <f t="shared" si="328"/>
        <v/>
      </c>
      <c r="Z156" s="405" t="str">
        <f t="shared" si="329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s="65" customFormat="1" ht="24.75" hidden="1" customHeight="1" thickBot="1" x14ac:dyDescent="0.3">
      <c r="A157" s="49"/>
      <c r="B157" s="585"/>
      <c r="C157" s="183"/>
      <c r="D157" s="183"/>
      <c r="E157" s="171" t="s">
        <v>126</v>
      </c>
      <c r="F157" s="206"/>
      <c r="G157" s="230"/>
      <c r="H157" s="620"/>
      <c r="I157" s="73">
        <f>H157/H6</f>
        <v>0</v>
      </c>
      <c r="J157" s="74">
        <f t="shared" si="164"/>
        <v>0</v>
      </c>
      <c r="K157" s="75" t="e">
        <f t="shared" si="330"/>
        <v>#DIV/0!</v>
      </c>
      <c r="L157" s="348"/>
      <c r="M157" s="492"/>
      <c r="N157" s="228"/>
      <c r="O157" s="620"/>
      <c r="P157" s="228"/>
      <c r="Q157" s="235"/>
      <c r="R157" s="313">
        <f t="shared" si="194"/>
        <v>0</v>
      </c>
      <c r="S157" s="481">
        <f t="shared" si="195"/>
        <v>0</v>
      </c>
      <c r="T157" s="67">
        <f>SUM(G157,N157)</f>
        <v>0</v>
      </c>
      <c r="U157" s="67">
        <f>SUM(H157,O157)</f>
        <v>0</v>
      </c>
      <c r="V157" s="67">
        <f>U157-T157</f>
        <v>0</v>
      </c>
      <c r="W157" s="101" t="e">
        <f>U157/T157</f>
        <v>#DIV/0!</v>
      </c>
      <c r="X157" s="62"/>
      <c r="Y157" s="405" t="str">
        <f t="shared" si="328"/>
        <v/>
      </c>
      <c r="Z157" s="405" t="str">
        <f t="shared" si="329"/>
        <v/>
      </c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</row>
    <row r="158" spans="1:62" ht="25.5" hidden="1" customHeight="1" thickBot="1" x14ac:dyDescent="0.3">
      <c r="A158" s="45">
        <v>17</v>
      </c>
      <c r="B158" s="579" t="s">
        <v>85</v>
      </c>
      <c r="C158" s="39"/>
      <c r="D158" s="39"/>
      <c r="E158" s="156" t="s">
        <v>115</v>
      </c>
      <c r="F158" s="137"/>
      <c r="G158" s="119"/>
      <c r="H158" s="501"/>
      <c r="I158" s="77">
        <f>H158/H6</f>
        <v>0</v>
      </c>
      <c r="J158" s="78">
        <f t="shared" si="164"/>
        <v>0</v>
      </c>
      <c r="K158" s="100" t="e">
        <f t="shared" si="330"/>
        <v>#DIV/0!</v>
      </c>
      <c r="L158" s="92"/>
      <c r="M158" s="395"/>
      <c r="N158" s="76"/>
      <c r="O158" s="498"/>
      <c r="P158" s="76">
        <f>O158-N158</f>
        <v>0</v>
      </c>
      <c r="Q158" s="214"/>
      <c r="R158" s="102">
        <f t="shared" si="194"/>
        <v>0</v>
      </c>
      <c r="S158" s="395">
        <f t="shared" si="195"/>
        <v>0</v>
      </c>
      <c r="T158" s="76">
        <f t="shared" si="196"/>
        <v>0</v>
      </c>
      <c r="U158" s="76">
        <f t="shared" si="197"/>
        <v>0</v>
      </c>
      <c r="V158" s="76">
        <f t="shared" si="198"/>
        <v>0</v>
      </c>
      <c r="W158" s="100" t="e">
        <f t="shared" si="199"/>
        <v>#DIV/0!</v>
      </c>
      <c r="X158" s="16"/>
      <c r="Y158" s="405" t="str">
        <f t="shared" si="328"/>
        <v/>
      </c>
      <c r="Z158" s="405" t="str">
        <f t="shared" si="329"/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s="65" customFormat="1" ht="27" hidden="1" customHeight="1" thickBot="1" x14ac:dyDescent="0.3">
      <c r="A159" s="45"/>
      <c r="B159" s="579"/>
      <c r="C159" s="183"/>
      <c r="D159" s="183"/>
      <c r="E159" s="171" t="s">
        <v>127</v>
      </c>
      <c r="F159" s="207"/>
      <c r="G159" s="248"/>
      <c r="H159" s="621"/>
      <c r="I159" s="73">
        <f>H159/H6</f>
        <v>0</v>
      </c>
      <c r="J159" s="74">
        <f>H159-G159</f>
        <v>0</v>
      </c>
      <c r="K159" s="75" t="e">
        <f t="shared" si="330"/>
        <v>#DIV/0!</v>
      </c>
      <c r="L159" s="92"/>
      <c r="M159" s="395"/>
      <c r="N159" s="76"/>
      <c r="O159" s="498"/>
      <c r="P159" s="76"/>
      <c r="Q159" s="214"/>
      <c r="R159" s="222">
        <f t="shared" si="194"/>
        <v>0</v>
      </c>
      <c r="S159" s="481">
        <f t="shared" si="195"/>
        <v>0</v>
      </c>
      <c r="T159" s="76">
        <f>SUM(G159,N159)</f>
        <v>0</v>
      </c>
      <c r="U159" s="76">
        <f>SUM(H159,O159)</f>
        <v>0</v>
      </c>
      <c r="V159" s="76">
        <f>U159-T159</f>
        <v>0</v>
      </c>
      <c r="W159" s="100" t="e">
        <f>U159/T159</f>
        <v>#DIV/0!</v>
      </c>
      <c r="X159" s="62"/>
      <c r="Y159" s="405" t="str">
        <f t="shared" si="328"/>
        <v/>
      </c>
      <c r="Z159" s="405" t="str">
        <f t="shared" si="329"/>
        <v/>
      </c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</row>
    <row r="160" spans="1:62" ht="32.25" hidden="1" customHeight="1" thickBot="1" x14ac:dyDescent="0.3">
      <c r="A160" s="138">
        <v>17</v>
      </c>
      <c r="B160" s="584" t="s">
        <v>39</v>
      </c>
      <c r="C160" s="66" t="s">
        <v>295</v>
      </c>
      <c r="D160" s="66" t="s">
        <v>294</v>
      </c>
      <c r="E160" s="163" t="s">
        <v>293</v>
      </c>
      <c r="F160" s="205"/>
      <c r="G160" s="211"/>
      <c r="H160" s="619"/>
      <c r="I160" s="68">
        <f>H160/H6</f>
        <v>0</v>
      </c>
      <c r="J160" s="71">
        <f t="shared" ref="J160:J161" si="331">H160-G160</f>
        <v>0</v>
      </c>
      <c r="K160" s="100" t="e">
        <f t="shared" si="330"/>
        <v>#DIV/0!</v>
      </c>
      <c r="L160" s="70"/>
      <c r="M160" s="481"/>
      <c r="N160" s="67"/>
      <c r="O160" s="619"/>
      <c r="P160" s="67">
        <f>O160-N160</f>
        <v>0</v>
      </c>
      <c r="Q160" s="305" t="e">
        <f t="shared" si="327"/>
        <v>#DIV/0!</v>
      </c>
      <c r="R160" s="222">
        <f t="shared" ref="R160" si="332">SUM(F160,L160)</f>
        <v>0</v>
      </c>
      <c r="S160" s="481">
        <f t="shared" ref="S160" si="333">SUM(F160,M160)</f>
        <v>0</v>
      </c>
      <c r="T160" s="67">
        <f t="shared" ref="T160" si="334">SUM(G160,N160)</f>
        <v>0</v>
      </c>
      <c r="U160" s="67">
        <f t="shared" ref="U160" si="335">SUM(H160,O160)</f>
        <v>0</v>
      </c>
      <c r="V160" s="67">
        <f t="shared" ref="V160:V161" si="336">U160-T160</f>
        <v>0</v>
      </c>
      <c r="W160" s="101" t="e">
        <f t="shared" ref="W160" si="337">U160/T160</f>
        <v>#DIV/0!</v>
      </c>
      <c r="X160" s="16"/>
      <c r="Y160" s="405" t="str">
        <f t="shared" ref="Y160" si="338">IF(J160&lt;=0,"",IF(J160&gt;0,"НІ"))</f>
        <v/>
      </c>
      <c r="Z160" s="405" t="str">
        <f t="shared" ref="Z160" si="339">IF(P160&lt;=0,"",IF(P160&gt;0,"НІ"))</f>
        <v/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s="425" customFormat="1" ht="31.5" hidden="1" customHeight="1" thickBot="1" x14ac:dyDescent="0.3">
      <c r="A161" s="474"/>
      <c r="B161" s="586"/>
      <c r="C161" s="430"/>
      <c r="D161" s="430"/>
      <c r="E161" s="473" t="s">
        <v>296</v>
      </c>
      <c r="F161" s="463"/>
      <c r="G161" s="464"/>
      <c r="H161" s="622"/>
      <c r="I161" s="465">
        <f>H161/H6</f>
        <v>0</v>
      </c>
      <c r="J161" s="466">
        <f t="shared" si="331"/>
        <v>0</v>
      </c>
      <c r="K161" s="467" t="e">
        <f t="shared" si="330"/>
        <v>#DIV/0!</v>
      </c>
      <c r="L161" s="468"/>
      <c r="M161" s="496"/>
      <c r="N161" s="431"/>
      <c r="O161" s="633"/>
      <c r="P161" s="431">
        <f>O161-N161</f>
        <v>0</v>
      </c>
      <c r="Q161" s="469" t="e">
        <f t="shared" si="327"/>
        <v>#DIV/0!</v>
      </c>
      <c r="R161" s="470">
        <f t="shared" ref="R161" si="340">SUM(F161,L161)</f>
        <v>0</v>
      </c>
      <c r="S161" s="508">
        <f t="shared" ref="S161" si="341">SUM(F161,M161)</f>
        <v>0</v>
      </c>
      <c r="T161" s="471">
        <f t="shared" ref="T161" si="342">SUM(G161,N161)</f>
        <v>0</v>
      </c>
      <c r="U161" s="471">
        <f t="shared" ref="U161" si="343">SUM(H161,O161)</f>
        <v>0</v>
      </c>
      <c r="V161" s="431">
        <f t="shared" si="336"/>
        <v>0</v>
      </c>
      <c r="W161" s="429" t="e">
        <f>U161/T161</f>
        <v>#DIV/0!</v>
      </c>
      <c r="X161" s="417"/>
      <c r="Y161" s="472"/>
      <c r="Z161" s="472"/>
      <c r="AA161" s="419"/>
      <c r="AB161" s="419"/>
      <c r="AC161" s="419"/>
      <c r="AD161" s="419"/>
      <c r="AE161" s="419"/>
      <c r="AF161" s="419"/>
      <c r="AG161" s="419"/>
      <c r="AH161" s="419"/>
      <c r="AI161" s="419"/>
      <c r="AJ161" s="419"/>
      <c r="AK161" s="419"/>
      <c r="AL161" s="419"/>
      <c r="AM161" s="419"/>
      <c r="AN161" s="419"/>
      <c r="AO161" s="419"/>
      <c r="AP161" s="419"/>
      <c r="AQ161" s="419"/>
      <c r="AR161" s="419"/>
      <c r="AS161" s="419"/>
      <c r="AT161" s="419"/>
      <c r="AU161" s="419"/>
      <c r="AV161" s="422"/>
      <c r="AW161" s="422"/>
      <c r="AX161" s="422"/>
      <c r="AY161" s="422"/>
      <c r="AZ161" s="422"/>
      <c r="BA161" s="422"/>
      <c r="BB161" s="422"/>
      <c r="BC161" s="422"/>
      <c r="BD161" s="422"/>
      <c r="BE161" s="422"/>
      <c r="BF161" s="422"/>
      <c r="BG161" s="422"/>
      <c r="BH161" s="422"/>
      <c r="BI161" s="422"/>
      <c r="BJ161" s="422"/>
    </row>
    <row r="162" spans="1:62" ht="33.75" hidden="1" customHeight="1" thickBot="1" x14ac:dyDescent="0.3">
      <c r="A162" s="49">
        <v>18</v>
      </c>
      <c r="B162" s="587" t="s">
        <v>110</v>
      </c>
      <c r="C162" s="177" t="s">
        <v>195</v>
      </c>
      <c r="D162" s="177" t="s">
        <v>196</v>
      </c>
      <c r="E162" s="249" t="s">
        <v>111</v>
      </c>
      <c r="F162" s="408"/>
      <c r="G162" s="211"/>
      <c r="H162" s="619"/>
      <c r="I162" s="68">
        <f>H162/H6</f>
        <v>0</v>
      </c>
      <c r="J162" s="71">
        <f t="shared" ref="J162:J191" si="344">H162-G162</f>
        <v>0</v>
      </c>
      <c r="K162" s="101" t="e">
        <f t="shared" si="330"/>
        <v>#DIV/0!</v>
      </c>
      <c r="L162" s="221"/>
      <c r="M162" s="490"/>
      <c r="N162" s="90"/>
      <c r="O162" s="610"/>
      <c r="P162" s="90">
        <f t="shared" si="273"/>
        <v>0</v>
      </c>
      <c r="Q162" s="298"/>
      <c r="R162" s="222">
        <f>SUM(F162,L162)</f>
        <v>0</v>
      </c>
      <c r="S162" s="481">
        <f>SUM(F162,M162)</f>
        <v>0</v>
      </c>
      <c r="T162" s="67">
        <f>SUM(G162,N162)</f>
        <v>0</v>
      </c>
      <c r="U162" s="67">
        <f>SUM(H162,O162)</f>
        <v>0</v>
      </c>
      <c r="V162" s="90">
        <f>U162-T162</f>
        <v>0</v>
      </c>
      <c r="W162" s="101" t="e">
        <f>U162/T162</f>
        <v>#DIV/0!</v>
      </c>
      <c r="X162" s="16"/>
      <c r="Y162" s="405" t="str">
        <f t="shared" si="328"/>
        <v/>
      </c>
      <c r="Z162" s="405" t="str">
        <f t="shared" si="329"/>
        <v/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ht="28.5" hidden="1" customHeight="1" thickBot="1" x14ac:dyDescent="0.3">
      <c r="A163" s="45">
        <v>19</v>
      </c>
      <c r="B163" s="579" t="s">
        <v>30</v>
      </c>
      <c r="C163" s="174" t="s">
        <v>200</v>
      </c>
      <c r="D163" s="174" t="s">
        <v>201</v>
      </c>
      <c r="E163" s="158" t="s">
        <v>63</v>
      </c>
      <c r="F163" s="193"/>
      <c r="G163" s="117"/>
      <c r="H163" s="498"/>
      <c r="I163" s="77">
        <f>H163/H6</f>
        <v>0</v>
      </c>
      <c r="J163" s="74">
        <f t="shared" si="344"/>
        <v>0</v>
      </c>
      <c r="K163" s="100"/>
      <c r="L163" s="92"/>
      <c r="M163" s="395"/>
      <c r="N163" s="76"/>
      <c r="O163" s="498"/>
      <c r="P163" s="76">
        <f t="shared" si="273"/>
        <v>0</v>
      </c>
      <c r="Q163" s="214" t="e">
        <f t="shared" si="327"/>
        <v>#DIV/0!</v>
      </c>
      <c r="R163" s="102">
        <f t="shared" si="194"/>
        <v>0</v>
      </c>
      <c r="S163" s="395">
        <f t="shared" si="195"/>
        <v>0</v>
      </c>
      <c r="T163" s="76">
        <f t="shared" si="196"/>
        <v>0</v>
      </c>
      <c r="U163" s="76">
        <f t="shared" si="197"/>
        <v>0</v>
      </c>
      <c r="V163" s="76">
        <f t="shared" si="198"/>
        <v>0</v>
      </c>
      <c r="W163" s="100" t="e">
        <f t="shared" si="199"/>
        <v>#DIV/0!</v>
      </c>
      <c r="X163" s="16"/>
      <c r="Y163" s="405" t="str">
        <f t="shared" si="328"/>
        <v/>
      </c>
      <c r="Z163" s="405" t="str">
        <f t="shared" si="329"/>
        <v/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ht="31.5" hidden="1" customHeight="1" thickBot="1" x14ac:dyDescent="0.3">
      <c r="A164" s="45">
        <v>20</v>
      </c>
      <c r="B164" s="579" t="s">
        <v>31</v>
      </c>
      <c r="C164" s="174" t="s">
        <v>202</v>
      </c>
      <c r="D164" s="178" t="s">
        <v>203</v>
      </c>
      <c r="E164" s="329" t="s">
        <v>32</v>
      </c>
      <c r="F164" s="131"/>
      <c r="G164" s="72"/>
      <c r="H164" s="498"/>
      <c r="I164" s="77">
        <f>H164/H6</f>
        <v>0</v>
      </c>
      <c r="J164" s="114">
        <f t="shared" si="344"/>
        <v>0</v>
      </c>
      <c r="K164" s="100"/>
      <c r="L164" s="92"/>
      <c r="M164" s="395"/>
      <c r="N164" s="76"/>
      <c r="O164" s="498"/>
      <c r="P164" s="76">
        <f t="shared" si="273"/>
        <v>0</v>
      </c>
      <c r="Q164" s="294" t="e">
        <f t="shared" ref="Q164:Q169" si="345">O164/N164</f>
        <v>#DIV/0!</v>
      </c>
      <c r="R164" s="102">
        <f t="shared" si="194"/>
        <v>0</v>
      </c>
      <c r="S164" s="395">
        <f t="shared" si="195"/>
        <v>0</v>
      </c>
      <c r="T164" s="76">
        <f t="shared" si="196"/>
        <v>0</v>
      </c>
      <c r="U164" s="76">
        <f t="shared" si="197"/>
        <v>0</v>
      </c>
      <c r="V164" s="76">
        <f t="shared" si="198"/>
        <v>0</v>
      </c>
      <c r="W164" s="100" t="e">
        <f t="shared" si="199"/>
        <v>#DIV/0!</v>
      </c>
      <c r="X164" s="16"/>
      <c r="Y164" s="405" t="str">
        <f t="shared" si="328"/>
        <v/>
      </c>
      <c r="Z164" s="405" t="str">
        <f t="shared" si="329"/>
        <v/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s="26" customFormat="1" ht="23.25" customHeight="1" thickBot="1" x14ac:dyDescent="0.3">
      <c r="A165" s="51">
        <v>14</v>
      </c>
      <c r="B165" s="169">
        <v>180404</v>
      </c>
      <c r="C165" s="174" t="s">
        <v>393</v>
      </c>
      <c r="D165" s="174" t="s">
        <v>190</v>
      </c>
      <c r="E165" s="245" t="s">
        <v>191</v>
      </c>
      <c r="F165" s="533"/>
      <c r="G165" s="210"/>
      <c r="H165" s="617"/>
      <c r="I165" s="125">
        <f>H165/H6</f>
        <v>0</v>
      </c>
      <c r="J165" s="69">
        <f t="shared" si="344"/>
        <v>0</v>
      </c>
      <c r="K165" s="106" t="e">
        <f t="shared" ref="K165:K171" si="346">H165/G165</f>
        <v>#DIV/0!</v>
      </c>
      <c r="L165" s="345">
        <v>5511.6</v>
      </c>
      <c r="M165" s="490">
        <v>5511.6</v>
      </c>
      <c r="N165" s="90">
        <v>5511.6</v>
      </c>
      <c r="O165" s="617">
        <v>4878.3</v>
      </c>
      <c r="P165" s="76">
        <f t="shared" ref="P165:P171" si="347">O165-N165</f>
        <v>-633.30000000000018</v>
      </c>
      <c r="Q165" s="595">
        <f t="shared" si="345"/>
        <v>0.8850968865665142</v>
      </c>
      <c r="R165" s="221">
        <f t="shared" ref="R165" si="348">SUM(F165,L165)</f>
        <v>5511.6</v>
      </c>
      <c r="S165" s="490">
        <f t="shared" ref="S165" si="349">SUM(F165,M165)</f>
        <v>5511.6</v>
      </c>
      <c r="T165" s="90">
        <f t="shared" ref="T165" si="350">SUM(G165,N165)</f>
        <v>5511.6</v>
      </c>
      <c r="U165" s="90">
        <f t="shared" ref="U165" si="351">SUM(H165,O165)</f>
        <v>4878.3</v>
      </c>
      <c r="V165" s="90">
        <f t="shared" ref="V165" si="352">U165-T165</f>
        <v>-633.30000000000018</v>
      </c>
      <c r="W165" s="106">
        <f t="shared" ref="W165" si="353">U165/T165</f>
        <v>0.8850968865665142</v>
      </c>
      <c r="X165" s="52"/>
      <c r="Y165" s="405" t="str">
        <f t="shared" si="328"/>
        <v/>
      </c>
      <c r="Z165" s="405" t="str">
        <f t="shared" si="329"/>
        <v/>
      </c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</row>
    <row r="166" spans="1:62" s="3" customFormat="1" ht="29.45" customHeight="1" thickBot="1" x14ac:dyDescent="0.3">
      <c r="A166" s="138">
        <v>15</v>
      </c>
      <c r="B166" s="565"/>
      <c r="C166" s="566" t="s">
        <v>394</v>
      </c>
      <c r="D166" s="174" t="s">
        <v>179</v>
      </c>
      <c r="E166" s="245" t="s">
        <v>395</v>
      </c>
      <c r="F166" s="567">
        <v>37.299999999999997</v>
      </c>
      <c r="G166" s="211">
        <v>37.299999999999997</v>
      </c>
      <c r="H166" s="619">
        <v>6</v>
      </c>
      <c r="I166" s="125">
        <f>H166/H6</f>
        <v>2.4775081487307606E-5</v>
      </c>
      <c r="J166" s="69">
        <f t="shared" ref="J166:J168" si="354">H166-G166</f>
        <v>-31.299999999999997</v>
      </c>
      <c r="K166" s="106">
        <f t="shared" si="346"/>
        <v>0.16085790884718501</v>
      </c>
      <c r="L166" s="70"/>
      <c r="M166" s="481"/>
      <c r="N166" s="67"/>
      <c r="O166" s="619"/>
      <c r="P166" s="76">
        <f t="shared" si="347"/>
        <v>0</v>
      </c>
      <c r="Q166" s="305"/>
      <c r="R166" s="221">
        <f t="shared" ref="R166:R170" si="355">SUM(F166,L166)</f>
        <v>37.299999999999997</v>
      </c>
      <c r="S166" s="490">
        <f t="shared" ref="S166:S170" si="356">SUM(F166,M166)</f>
        <v>37.299999999999997</v>
      </c>
      <c r="T166" s="90">
        <f t="shared" ref="T166:T170" si="357">SUM(G166,N166)</f>
        <v>37.299999999999997</v>
      </c>
      <c r="U166" s="90">
        <f t="shared" ref="U166:U170" si="358">SUM(H166,O166)</f>
        <v>6</v>
      </c>
      <c r="V166" s="90">
        <f t="shared" ref="V166:V170" si="359">U166-T166</f>
        <v>-31.299999999999997</v>
      </c>
      <c r="W166" s="106">
        <f t="shared" ref="W166:W170" si="360">U166/T166</f>
        <v>0.16085790884718501</v>
      </c>
      <c r="X166" s="16"/>
      <c r="Y166" s="405"/>
      <c r="Z166" s="405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62" s="3" customFormat="1" ht="29.45" customHeight="1" thickBot="1" x14ac:dyDescent="0.3">
      <c r="A167" s="138">
        <v>16</v>
      </c>
      <c r="B167" s="565"/>
      <c r="C167" s="566" t="s">
        <v>396</v>
      </c>
      <c r="D167" s="174" t="s">
        <v>197</v>
      </c>
      <c r="E167" s="245" t="s">
        <v>397</v>
      </c>
      <c r="F167" s="567">
        <v>1032.5999999999999</v>
      </c>
      <c r="G167" s="211">
        <v>882.7</v>
      </c>
      <c r="H167" s="619">
        <v>443.9</v>
      </c>
      <c r="I167" s="125">
        <f>H167/H6</f>
        <v>1.8329431120359743E-3</v>
      </c>
      <c r="J167" s="69">
        <f t="shared" si="354"/>
        <v>-438.80000000000007</v>
      </c>
      <c r="K167" s="106">
        <f t="shared" si="346"/>
        <v>0.50288886371360597</v>
      </c>
      <c r="L167" s="70">
        <v>27.5</v>
      </c>
      <c r="M167" s="481">
        <v>27.5</v>
      </c>
      <c r="N167" s="67">
        <v>27.5</v>
      </c>
      <c r="O167" s="619"/>
      <c r="P167" s="76">
        <f t="shared" si="347"/>
        <v>-27.5</v>
      </c>
      <c r="Q167" s="305">
        <f t="shared" si="345"/>
        <v>0</v>
      </c>
      <c r="R167" s="221">
        <f t="shared" si="355"/>
        <v>1060.0999999999999</v>
      </c>
      <c r="S167" s="490">
        <f t="shared" si="356"/>
        <v>1060.0999999999999</v>
      </c>
      <c r="T167" s="90">
        <f t="shared" si="357"/>
        <v>910.2</v>
      </c>
      <c r="U167" s="90">
        <f t="shared" si="358"/>
        <v>443.9</v>
      </c>
      <c r="V167" s="90">
        <f t="shared" si="359"/>
        <v>-466.30000000000007</v>
      </c>
      <c r="W167" s="106">
        <f t="shared" si="360"/>
        <v>0.48769501208525595</v>
      </c>
      <c r="X167" s="16"/>
      <c r="Y167" s="405"/>
      <c r="Z167" s="405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62" s="642" customFormat="1" ht="30" customHeight="1" x14ac:dyDescent="0.25">
      <c r="A168" s="638"/>
      <c r="B168" s="441"/>
      <c r="C168" s="654"/>
      <c r="D168" s="653"/>
      <c r="E168" s="473" t="s">
        <v>419</v>
      </c>
      <c r="F168" s="645">
        <v>199.9</v>
      </c>
      <c r="G168" s="646">
        <v>50</v>
      </c>
      <c r="H168" s="640"/>
      <c r="I168" s="445">
        <f>H168/H6</f>
        <v>0</v>
      </c>
      <c r="J168" s="421">
        <f t="shared" si="354"/>
        <v>-50</v>
      </c>
      <c r="K168" s="434">
        <f>H168/G168</f>
        <v>0</v>
      </c>
      <c r="L168" s="643"/>
      <c r="M168" s="640"/>
      <c r="N168" s="639"/>
      <c r="O168" s="640"/>
      <c r="P168" s="147">
        <f t="shared" si="347"/>
        <v>0</v>
      </c>
      <c r="Q168" s="300"/>
      <c r="R168" s="644">
        <f t="shared" si="355"/>
        <v>199.9</v>
      </c>
      <c r="S168" s="484">
        <f t="shared" si="356"/>
        <v>199.9</v>
      </c>
      <c r="T168" s="414">
        <f t="shared" si="357"/>
        <v>50</v>
      </c>
      <c r="U168" s="414">
        <f t="shared" si="358"/>
        <v>0</v>
      </c>
      <c r="V168" s="414">
        <f t="shared" si="359"/>
        <v>-50</v>
      </c>
      <c r="W168" s="434">
        <f t="shared" si="360"/>
        <v>0</v>
      </c>
      <c r="X168" s="637"/>
      <c r="Y168" s="418"/>
      <c r="Z168" s="418"/>
      <c r="AA168" s="641"/>
      <c r="AB168" s="641"/>
      <c r="AC168" s="641"/>
      <c r="AD168" s="641"/>
      <c r="AE168" s="641"/>
      <c r="AF168" s="641"/>
      <c r="AG168" s="641"/>
      <c r="AH168" s="641"/>
      <c r="AI168" s="641"/>
      <c r="AJ168" s="641"/>
      <c r="AK168" s="641"/>
      <c r="AL168" s="641"/>
      <c r="AM168" s="641"/>
      <c r="AN168" s="641"/>
      <c r="AO168" s="641"/>
      <c r="AP168" s="641"/>
      <c r="AQ168" s="641"/>
      <c r="AR168" s="641"/>
      <c r="AS168" s="641"/>
      <c r="AT168" s="641"/>
      <c r="AU168" s="641"/>
      <c r="AV168" s="641"/>
      <c r="AW168" s="641"/>
      <c r="AX168" s="641"/>
      <c r="AY168" s="641"/>
      <c r="AZ168" s="641"/>
      <c r="BA168" s="641"/>
      <c r="BB168" s="641"/>
      <c r="BC168" s="641"/>
      <c r="BD168" s="641"/>
      <c r="BE168" s="641"/>
      <c r="BF168" s="641"/>
      <c r="BG168" s="641"/>
      <c r="BH168" s="641"/>
      <c r="BI168" s="641"/>
      <c r="BJ168" s="641"/>
    </row>
    <row r="169" spans="1:62" s="3" customFormat="1" ht="29.45" customHeight="1" thickBot="1" x14ac:dyDescent="0.3">
      <c r="A169" s="138">
        <v>17</v>
      </c>
      <c r="B169" s="565"/>
      <c r="C169" s="655" t="s">
        <v>398</v>
      </c>
      <c r="D169" s="173" t="s">
        <v>203</v>
      </c>
      <c r="E169" s="651" t="s">
        <v>399</v>
      </c>
      <c r="F169" s="408"/>
      <c r="G169" s="211"/>
      <c r="H169" s="619"/>
      <c r="I169" s="125">
        <f>H169/H6</f>
        <v>0</v>
      </c>
      <c r="J169" s="69">
        <f t="shared" ref="J169:J170" si="361">H169-G169</f>
        <v>0</v>
      </c>
      <c r="K169" s="106" t="e">
        <f t="shared" si="346"/>
        <v>#DIV/0!</v>
      </c>
      <c r="L169" s="70">
        <v>100</v>
      </c>
      <c r="M169" s="481">
        <v>100</v>
      </c>
      <c r="N169" s="67">
        <v>73.7</v>
      </c>
      <c r="O169" s="619"/>
      <c r="P169" s="67">
        <f t="shared" si="347"/>
        <v>-73.7</v>
      </c>
      <c r="Q169" s="305">
        <f t="shared" si="345"/>
        <v>0</v>
      </c>
      <c r="R169" s="221">
        <f t="shared" si="355"/>
        <v>100</v>
      </c>
      <c r="S169" s="490">
        <f t="shared" si="356"/>
        <v>100</v>
      </c>
      <c r="T169" s="90">
        <f t="shared" si="357"/>
        <v>73.7</v>
      </c>
      <c r="U169" s="90">
        <f t="shared" si="358"/>
        <v>0</v>
      </c>
      <c r="V169" s="90">
        <f t="shared" si="359"/>
        <v>-73.7</v>
      </c>
      <c r="W169" s="106">
        <f t="shared" si="360"/>
        <v>0</v>
      </c>
      <c r="X169" s="16"/>
      <c r="Y169" s="405"/>
      <c r="Z169" s="405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1:62" s="3" customFormat="1" ht="24.75" customHeight="1" thickBot="1" x14ac:dyDescent="0.3">
      <c r="A170" s="138">
        <v>18</v>
      </c>
      <c r="B170" s="565"/>
      <c r="C170" s="566" t="s">
        <v>204</v>
      </c>
      <c r="D170" s="174" t="s">
        <v>130</v>
      </c>
      <c r="E170" s="245" t="s">
        <v>400</v>
      </c>
      <c r="F170" s="628">
        <v>37.5</v>
      </c>
      <c r="G170" s="211">
        <v>33.35</v>
      </c>
      <c r="H170" s="619">
        <v>33.4</v>
      </c>
      <c r="I170" s="125">
        <f>H170/H6</f>
        <v>1.3791462027934568E-4</v>
      </c>
      <c r="J170" s="69">
        <f t="shared" si="361"/>
        <v>4.9999999999997158E-2</v>
      </c>
      <c r="K170" s="106">
        <f t="shared" si="346"/>
        <v>1.0014992503748126</v>
      </c>
      <c r="L170" s="70"/>
      <c r="M170" s="481"/>
      <c r="N170" s="67"/>
      <c r="O170" s="619"/>
      <c r="P170" s="76">
        <f t="shared" ref="P170" si="362">O170-N170</f>
        <v>0</v>
      </c>
      <c r="Q170" s="305"/>
      <c r="R170" s="221">
        <f t="shared" si="355"/>
        <v>37.5</v>
      </c>
      <c r="S170" s="490">
        <f t="shared" si="356"/>
        <v>37.5</v>
      </c>
      <c r="T170" s="90">
        <f t="shared" si="357"/>
        <v>33.35</v>
      </c>
      <c r="U170" s="90">
        <f t="shared" si="358"/>
        <v>33.4</v>
      </c>
      <c r="V170" s="90">
        <f t="shared" si="359"/>
        <v>4.9999999999997158E-2</v>
      </c>
      <c r="W170" s="106">
        <f t="shared" si="360"/>
        <v>1.0014992503748126</v>
      </c>
      <c r="X170" s="16"/>
      <c r="Y170" s="405"/>
      <c r="Z170" s="405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62" ht="24.75" customHeight="1" thickBot="1" x14ac:dyDescent="0.3">
      <c r="A171" s="45">
        <v>19</v>
      </c>
      <c r="B171" s="39" t="s">
        <v>33</v>
      </c>
      <c r="C171" s="179" t="s">
        <v>360</v>
      </c>
      <c r="D171" s="179" t="s">
        <v>199</v>
      </c>
      <c r="E171" s="180" t="s">
        <v>34</v>
      </c>
      <c r="F171" s="534">
        <v>55.7</v>
      </c>
      <c r="G171" s="117">
        <v>55.7</v>
      </c>
      <c r="H171" s="498"/>
      <c r="I171" s="77">
        <f>H171/H6</f>
        <v>0</v>
      </c>
      <c r="J171" s="78">
        <f t="shared" si="344"/>
        <v>-55.7</v>
      </c>
      <c r="K171" s="100">
        <f t="shared" si="346"/>
        <v>0</v>
      </c>
      <c r="L171" s="92"/>
      <c r="M171" s="395"/>
      <c r="N171" s="76"/>
      <c r="O171" s="498"/>
      <c r="P171" s="76">
        <f t="shared" si="347"/>
        <v>0</v>
      </c>
      <c r="Q171" s="214"/>
      <c r="R171" s="222">
        <f t="shared" si="194"/>
        <v>55.7</v>
      </c>
      <c r="S171" s="481">
        <f t="shared" si="195"/>
        <v>55.7</v>
      </c>
      <c r="T171" s="67">
        <f t="shared" si="196"/>
        <v>55.7</v>
      </c>
      <c r="U171" s="67">
        <f t="shared" si="197"/>
        <v>0</v>
      </c>
      <c r="V171" s="67">
        <f t="shared" si="198"/>
        <v>-55.7</v>
      </c>
      <c r="W171" s="101">
        <f t="shared" si="199"/>
        <v>0</v>
      </c>
      <c r="X171" s="16"/>
      <c r="Y171" s="405" t="str">
        <f t="shared" si="328"/>
        <v/>
      </c>
      <c r="Z171" s="405" t="str">
        <f t="shared" si="329"/>
        <v/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s="3" customFormat="1" ht="30" hidden="1" customHeight="1" thickBot="1" x14ac:dyDescent="0.3">
      <c r="A172" s="45">
        <v>19</v>
      </c>
      <c r="B172" s="39" t="s">
        <v>69</v>
      </c>
      <c r="C172" s="39"/>
      <c r="D172" s="39"/>
      <c r="E172" s="157" t="s">
        <v>70</v>
      </c>
      <c r="F172" s="193"/>
      <c r="G172" s="117"/>
      <c r="H172" s="498"/>
      <c r="I172" s="77">
        <f>H172/H6</f>
        <v>0</v>
      </c>
      <c r="J172" s="80">
        <f t="shared" si="344"/>
        <v>0</v>
      </c>
      <c r="K172" s="100"/>
      <c r="L172" s="92"/>
      <c r="M172" s="395"/>
      <c r="N172" s="76"/>
      <c r="O172" s="498"/>
      <c r="P172" s="76"/>
      <c r="Q172" s="214"/>
      <c r="R172" s="308">
        <f t="shared" si="194"/>
        <v>0</v>
      </c>
      <c r="S172" s="494">
        <f t="shared" si="195"/>
        <v>0</v>
      </c>
      <c r="T172" s="122">
        <f t="shared" si="196"/>
        <v>0</v>
      </c>
      <c r="U172" s="122">
        <f t="shared" si="197"/>
        <v>0</v>
      </c>
      <c r="V172" s="122">
        <f t="shared" si="198"/>
        <v>0</v>
      </c>
      <c r="W172" s="123" t="e">
        <f t="shared" si="199"/>
        <v>#DIV/0!</v>
      </c>
      <c r="X172" s="16"/>
      <c r="Y172" s="405" t="str">
        <f t="shared" si="328"/>
        <v/>
      </c>
      <c r="Z172" s="405" t="str">
        <f t="shared" si="329"/>
        <v/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1:62" s="3" customFormat="1" ht="23.25" customHeight="1" thickBot="1" x14ac:dyDescent="0.3">
      <c r="A173" s="45">
        <v>20</v>
      </c>
      <c r="B173" s="39" t="s">
        <v>35</v>
      </c>
      <c r="C173" s="179" t="s">
        <v>200</v>
      </c>
      <c r="D173" s="179" t="s">
        <v>132</v>
      </c>
      <c r="E173" s="157" t="s">
        <v>121</v>
      </c>
      <c r="F173" s="534">
        <v>49678.3</v>
      </c>
      <c r="G173" s="117">
        <v>24839.4</v>
      </c>
      <c r="H173" s="498">
        <v>24839.4</v>
      </c>
      <c r="I173" s="77">
        <f>H173/H6</f>
        <v>0.10256635984930478</v>
      </c>
      <c r="J173" s="93">
        <f t="shared" ref="J173:J174" si="363">H173-G173</f>
        <v>0</v>
      </c>
      <c r="K173" s="100">
        <f>H173/G173</f>
        <v>1</v>
      </c>
      <c r="L173" s="92"/>
      <c r="M173" s="395"/>
      <c r="N173" s="76"/>
      <c r="O173" s="498"/>
      <c r="P173" s="76"/>
      <c r="Q173" s="214"/>
      <c r="R173" s="221">
        <f t="shared" ref="R173:R174" si="364">SUM(F173,L173)</f>
        <v>49678.3</v>
      </c>
      <c r="S173" s="490">
        <f t="shared" ref="S173:S174" si="365">SUM(F173,M173)</f>
        <v>49678.3</v>
      </c>
      <c r="T173" s="90">
        <f t="shared" ref="T173:T174" si="366">SUM(G173,N173)</f>
        <v>24839.4</v>
      </c>
      <c r="U173" s="90">
        <f t="shared" ref="U173:U174" si="367">SUM(H173,O173)</f>
        <v>24839.4</v>
      </c>
      <c r="V173" s="90">
        <f t="shared" ref="V173:V174" si="368">U173-T173</f>
        <v>0</v>
      </c>
      <c r="W173" s="106">
        <f t="shared" ref="W173:W174" si="369">U173/T173</f>
        <v>1</v>
      </c>
      <c r="X173" s="16"/>
      <c r="Y173" s="405" t="str">
        <f t="shared" ref="Y173:Y174" si="370">IF(J173&lt;=0,"",IF(J173&gt;0,"НІ"))</f>
        <v/>
      </c>
      <c r="Z173" s="405" t="str">
        <f t="shared" ref="Z173:Z174" si="371">IF(P173&lt;=0,"",IF(P173&gt;0,"НІ"))</f>
        <v/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1:62" s="3" customFormat="1" ht="23.25" customHeight="1" thickBot="1" x14ac:dyDescent="0.3">
      <c r="A174" s="45">
        <v>21</v>
      </c>
      <c r="B174" s="39" t="s">
        <v>35</v>
      </c>
      <c r="C174" s="179" t="s">
        <v>401</v>
      </c>
      <c r="D174" s="179" t="s">
        <v>199</v>
      </c>
      <c r="E174" s="157" t="s">
        <v>402</v>
      </c>
      <c r="F174" s="534">
        <v>4888.1000000000004</v>
      </c>
      <c r="G174" s="117">
        <v>1629.3</v>
      </c>
      <c r="H174" s="498"/>
      <c r="I174" s="77">
        <f>H174/H6</f>
        <v>0</v>
      </c>
      <c r="J174" s="69">
        <f t="shared" si="363"/>
        <v>-1629.3</v>
      </c>
      <c r="K174" s="100">
        <f>H174/G174</f>
        <v>0</v>
      </c>
      <c r="L174" s="92"/>
      <c r="M174" s="395"/>
      <c r="N174" s="76"/>
      <c r="O174" s="498"/>
      <c r="P174" s="76"/>
      <c r="Q174" s="214"/>
      <c r="R174" s="221">
        <f t="shared" si="364"/>
        <v>4888.1000000000004</v>
      </c>
      <c r="S174" s="490">
        <f t="shared" si="365"/>
        <v>4888.1000000000004</v>
      </c>
      <c r="T174" s="90">
        <f t="shared" si="366"/>
        <v>1629.3</v>
      </c>
      <c r="U174" s="90">
        <f t="shared" si="367"/>
        <v>0</v>
      </c>
      <c r="V174" s="90">
        <f t="shared" si="368"/>
        <v>-1629.3</v>
      </c>
      <c r="W174" s="106">
        <f t="shared" si="369"/>
        <v>0</v>
      </c>
      <c r="X174" s="16"/>
      <c r="Y174" s="405" t="str">
        <f t="shared" si="370"/>
        <v/>
      </c>
      <c r="Z174" s="405" t="str">
        <f t="shared" si="371"/>
        <v/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1:62" s="3" customFormat="1" ht="23.25" customHeight="1" thickBot="1" x14ac:dyDescent="0.3">
      <c r="A175" s="45">
        <v>22</v>
      </c>
      <c r="B175" s="39" t="s">
        <v>35</v>
      </c>
      <c r="C175" s="179" t="s">
        <v>403</v>
      </c>
      <c r="D175" s="179" t="s">
        <v>132</v>
      </c>
      <c r="E175" s="157" t="s">
        <v>404</v>
      </c>
      <c r="F175" s="534">
        <v>440.3</v>
      </c>
      <c r="G175" s="117">
        <v>440.3</v>
      </c>
      <c r="H175" s="498">
        <v>440.3</v>
      </c>
      <c r="I175" s="77">
        <f>H175/H6</f>
        <v>1.8180780631435898E-3</v>
      </c>
      <c r="J175" s="93">
        <f t="shared" si="344"/>
        <v>0</v>
      </c>
      <c r="K175" s="100">
        <f>H175/G175</f>
        <v>1</v>
      </c>
      <c r="L175" s="92">
        <v>425</v>
      </c>
      <c r="M175" s="76">
        <v>425</v>
      </c>
      <c r="N175" s="76">
        <v>425</v>
      </c>
      <c r="O175" s="498">
        <v>425</v>
      </c>
      <c r="P175" s="76"/>
      <c r="Q175" s="294">
        <f t="shared" ref="Q175" si="372">O175/N175</f>
        <v>1</v>
      </c>
      <c r="R175" s="221">
        <f t="shared" si="194"/>
        <v>865.3</v>
      </c>
      <c r="S175" s="490">
        <f t="shared" si="195"/>
        <v>865.3</v>
      </c>
      <c r="T175" s="90">
        <f t="shared" si="196"/>
        <v>865.3</v>
      </c>
      <c r="U175" s="90">
        <f t="shared" si="197"/>
        <v>865.3</v>
      </c>
      <c r="V175" s="90">
        <f t="shared" si="198"/>
        <v>0</v>
      </c>
      <c r="W175" s="106">
        <f t="shared" si="199"/>
        <v>1</v>
      </c>
      <c r="X175" s="16"/>
      <c r="Y175" s="405" t="str">
        <f t="shared" si="328"/>
        <v/>
      </c>
      <c r="Z175" s="405" t="str">
        <f t="shared" si="329"/>
        <v/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62" s="3" customFormat="1" ht="21" hidden="1" customHeight="1" thickBot="1" x14ac:dyDescent="0.3">
      <c r="A176" s="45">
        <v>18</v>
      </c>
      <c r="B176" s="39" t="s">
        <v>38</v>
      </c>
      <c r="C176" s="39"/>
      <c r="D176" s="39"/>
      <c r="E176" s="157" t="s">
        <v>59</v>
      </c>
      <c r="F176" s="193"/>
      <c r="G176" s="117"/>
      <c r="H176" s="498"/>
      <c r="I176" s="77">
        <f>H176/H6</f>
        <v>0</v>
      </c>
      <c r="J176" s="80">
        <f t="shared" si="344"/>
        <v>0</v>
      </c>
      <c r="K176" s="100"/>
      <c r="L176" s="92"/>
      <c r="M176" s="395"/>
      <c r="N176" s="76"/>
      <c r="O176" s="498"/>
      <c r="P176" s="76"/>
      <c r="Q176" s="214" t="e">
        <f t="shared" si="327"/>
        <v>#DIV/0!</v>
      </c>
      <c r="R176" s="308">
        <f t="shared" si="194"/>
        <v>0</v>
      </c>
      <c r="S176" s="494">
        <f t="shared" si="195"/>
        <v>0</v>
      </c>
      <c r="T176" s="122">
        <f t="shared" si="196"/>
        <v>0</v>
      </c>
      <c r="U176" s="122">
        <f t="shared" si="197"/>
        <v>0</v>
      </c>
      <c r="V176" s="122">
        <f t="shared" si="198"/>
        <v>0</v>
      </c>
      <c r="W176" s="123" t="e">
        <f t="shared" si="199"/>
        <v>#DIV/0!</v>
      </c>
      <c r="X176" s="16"/>
      <c r="Y176" s="405" t="str">
        <f t="shared" si="328"/>
        <v/>
      </c>
      <c r="Z176" s="405" t="str">
        <f t="shared" si="329"/>
        <v/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47" s="3" customFormat="1" ht="26.25" hidden="1" customHeight="1" thickBot="1" x14ac:dyDescent="0.3">
      <c r="A177" s="45"/>
      <c r="B177" s="37"/>
      <c r="C177" s="37"/>
      <c r="D177" s="37"/>
      <c r="E177" s="164" t="s">
        <v>58</v>
      </c>
      <c r="F177" s="208"/>
      <c r="G177" s="130"/>
      <c r="H177" s="623"/>
      <c r="I177" s="73">
        <f>H177/H6</f>
        <v>0</v>
      </c>
      <c r="J177" s="80">
        <f t="shared" si="344"/>
        <v>0</v>
      </c>
      <c r="K177" s="100"/>
      <c r="L177" s="131"/>
      <c r="M177" s="497"/>
      <c r="N177" s="72"/>
      <c r="O177" s="623"/>
      <c r="P177" s="72"/>
      <c r="Q177" s="214" t="e">
        <f t="shared" si="327"/>
        <v>#DIV/0!</v>
      </c>
      <c r="R177" s="308">
        <f t="shared" si="194"/>
        <v>0</v>
      </c>
      <c r="S177" s="493">
        <f t="shared" si="195"/>
        <v>0</v>
      </c>
      <c r="T177" s="124">
        <f t="shared" si="196"/>
        <v>0</v>
      </c>
      <c r="U177" s="124">
        <f t="shared" si="197"/>
        <v>0</v>
      </c>
      <c r="V177" s="124">
        <f t="shared" si="198"/>
        <v>0</v>
      </c>
      <c r="W177" s="109" t="e">
        <f t="shared" si="199"/>
        <v>#DIV/0!</v>
      </c>
      <c r="X177" s="16"/>
      <c r="Y177" s="405" t="str">
        <f t="shared" si="328"/>
        <v/>
      </c>
      <c r="Z177" s="405" t="str">
        <f t="shared" si="329"/>
        <v/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s="6" customFormat="1" ht="42.75" hidden="1" customHeight="1" thickBot="1" x14ac:dyDescent="0.3">
      <c r="A178" s="45">
        <v>18</v>
      </c>
      <c r="B178" s="39" t="s">
        <v>92</v>
      </c>
      <c r="C178" s="39"/>
      <c r="D178" s="39"/>
      <c r="E178" s="157" t="s">
        <v>250</v>
      </c>
      <c r="F178" s="193"/>
      <c r="G178" s="117"/>
      <c r="H178" s="498"/>
      <c r="I178" s="77">
        <f>H178/H6</f>
        <v>0</v>
      </c>
      <c r="J178" s="80">
        <f t="shared" si="344"/>
        <v>0</v>
      </c>
      <c r="K178" s="100" t="e">
        <f t="shared" ref="K178:K189" si="373">H178/G178</f>
        <v>#DIV/0!</v>
      </c>
      <c r="L178" s="92"/>
      <c r="M178" s="395"/>
      <c r="N178" s="76"/>
      <c r="O178" s="498"/>
      <c r="P178" s="76">
        <f>O178-N178</f>
        <v>0</v>
      </c>
      <c r="Q178" s="214" t="e">
        <f t="shared" si="327"/>
        <v>#DIV/0!</v>
      </c>
      <c r="R178" s="308">
        <f t="shared" ref="R178:R204" si="374">SUM(F178,L178)</f>
        <v>0</v>
      </c>
      <c r="S178" s="493">
        <f t="shared" ref="S178:S204" si="375">SUM(F178,M178)</f>
        <v>0</v>
      </c>
      <c r="T178" s="124">
        <f t="shared" ref="T178:T204" si="376">SUM(G178,N178)</f>
        <v>0</v>
      </c>
      <c r="U178" s="124">
        <f t="shared" ref="U178:U204" si="377">SUM(H178,O178)</f>
        <v>0</v>
      </c>
      <c r="V178" s="124">
        <f t="shared" ref="V178:V204" si="378">U178-T178</f>
        <v>0</v>
      </c>
      <c r="W178" s="109" t="e">
        <f t="shared" ref="W178:W204" si="379">U178/T178</f>
        <v>#DIV/0!</v>
      </c>
      <c r="X178" s="29"/>
      <c r="Y178" s="405" t="str">
        <f t="shared" si="328"/>
        <v/>
      </c>
      <c r="Z178" s="405" t="str">
        <f t="shared" si="329"/>
        <v/>
      </c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</row>
    <row r="179" spans="1:47" s="3" customFormat="1" ht="33" hidden="1" customHeight="1" thickBot="1" x14ac:dyDescent="0.3">
      <c r="A179" s="45">
        <v>17</v>
      </c>
      <c r="B179" s="39" t="s">
        <v>53</v>
      </c>
      <c r="C179" s="39"/>
      <c r="D179" s="39"/>
      <c r="E179" s="157" t="s">
        <v>78</v>
      </c>
      <c r="F179" s="193">
        <f>SUM(F180:F181)</f>
        <v>0</v>
      </c>
      <c r="G179" s="117">
        <f>SUM(G180:G181)</f>
        <v>0</v>
      </c>
      <c r="H179" s="498">
        <f>SUM(H180:H181)</f>
        <v>0</v>
      </c>
      <c r="I179" s="77" t="e">
        <f>H179/#REF!</f>
        <v>#REF!</v>
      </c>
      <c r="J179" s="80">
        <f t="shared" si="344"/>
        <v>0</v>
      </c>
      <c r="K179" s="100"/>
      <c r="L179" s="193">
        <f>SUM(L180:L181)</f>
        <v>0</v>
      </c>
      <c r="M179" s="498">
        <f>SUM(M180:M181)</f>
        <v>0</v>
      </c>
      <c r="N179" s="117">
        <f>SUM(N180:N181)</f>
        <v>0</v>
      </c>
      <c r="O179" s="498">
        <f>SUM(O180:O181)</f>
        <v>0</v>
      </c>
      <c r="P179" s="76">
        <f>O179-N179</f>
        <v>0</v>
      </c>
      <c r="Q179" s="214" t="e">
        <f t="shared" si="327"/>
        <v>#DIV/0!</v>
      </c>
      <c r="R179" s="308">
        <f t="shared" si="374"/>
        <v>0</v>
      </c>
      <c r="S179" s="493">
        <f t="shared" si="375"/>
        <v>0</v>
      </c>
      <c r="T179" s="124">
        <f t="shared" si="376"/>
        <v>0</v>
      </c>
      <c r="U179" s="124">
        <f t="shared" si="377"/>
        <v>0</v>
      </c>
      <c r="V179" s="124">
        <f t="shared" si="378"/>
        <v>0</v>
      </c>
      <c r="W179" s="109" t="e">
        <f t="shared" si="379"/>
        <v>#DIV/0!</v>
      </c>
      <c r="X179" s="16"/>
      <c r="Y179" s="405" t="str">
        <f t="shared" si="328"/>
        <v/>
      </c>
      <c r="Z179" s="405" t="str">
        <f t="shared" si="329"/>
        <v/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s="251" customFormat="1" ht="24.75" hidden="1" customHeight="1" thickBot="1" x14ac:dyDescent="0.3">
      <c r="A180" s="45"/>
      <c r="B180" s="37"/>
      <c r="C180" s="37"/>
      <c r="D180" s="37"/>
      <c r="E180" s="164" t="s">
        <v>56</v>
      </c>
      <c r="F180" s="208"/>
      <c r="G180" s="130"/>
      <c r="H180" s="623">
        <v>0</v>
      </c>
      <c r="I180" s="77" t="e">
        <f>H180/#REF!</f>
        <v>#REF!</v>
      </c>
      <c r="J180" s="80">
        <f t="shared" si="344"/>
        <v>0</v>
      </c>
      <c r="K180" s="100"/>
      <c r="L180" s="131"/>
      <c r="M180" s="497"/>
      <c r="N180" s="72"/>
      <c r="O180" s="623"/>
      <c r="P180" s="72">
        <f>O180-N180</f>
        <v>0</v>
      </c>
      <c r="Q180" s="214" t="e">
        <f t="shared" si="327"/>
        <v>#DIV/0!</v>
      </c>
      <c r="R180" s="308">
        <f t="shared" si="374"/>
        <v>0</v>
      </c>
      <c r="S180" s="493">
        <f t="shared" si="375"/>
        <v>0</v>
      </c>
      <c r="T180" s="124">
        <f t="shared" si="376"/>
        <v>0</v>
      </c>
      <c r="U180" s="124">
        <f t="shared" si="377"/>
        <v>0</v>
      </c>
      <c r="V180" s="124">
        <f t="shared" si="378"/>
        <v>0</v>
      </c>
      <c r="W180" s="109" t="e">
        <f t="shared" si="379"/>
        <v>#DIV/0!</v>
      </c>
      <c r="X180" s="16"/>
      <c r="Y180" s="405" t="str">
        <f t="shared" si="328"/>
        <v/>
      </c>
      <c r="Z180" s="405" t="str">
        <f t="shared" si="329"/>
        <v/>
      </c>
      <c r="AA180" s="250"/>
      <c r="AB180" s="250"/>
      <c r="AC180" s="250"/>
      <c r="AD180" s="250"/>
      <c r="AE180" s="250"/>
      <c r="AF180" s="250"/>
      <c r="AG180" s="250"/>
      <c r="AH180" s="250"/>
      <c r="AI180" s="250"/>
      <c r="AJ180" s="250"/>
      <c r="AK180" s="250"/>
      <c r="AL180" s="250"/>
      <c r="AM180" s="250"/>
      <c r="AN180" s="250"/>
      <c r="AO180" s="250"/>
      <c r="AP180" s="250"/>
      <c r="AQ180" s="250"/>
      <c r="AR180" s="250"/>
      <c r="AS180" s="250"/>
      <c r="AT180" s="250"/>
      <c r="AU180" s="250"/>
    </row>
    <row r="181" spans="1:47" s="251" customFormat="1" ht="29.25" hidden="1" customHeight="1" thickBot="1" x14ac:dyDescent="0.3">
      <c r="A181" s="45"/>
      <c r="B181" s="37"/>
      <c r="C181" s="37"/>
      <c r="D181" s="37"/>
      <c r="E181" s="164" t="s">
        <v>71</v>
      </c>
      <c r="F181" s="208"/>
      <c r="G181" s="130"/>
      <c r="H181" s="623"/>
      <c r="I181" s="77" t="e">
        <f>H181/#REF!</f>
        <v>#REF!</v>
      </c>
      <c r="J181" s="80">
        <f t="shared" si="344"/>
        <v>0</v>
      </c>
      <c r="K181" s="100"/>
      <c r="L181" s="131"/>
      <c r="M181" s="497"/>
      <c r="N181" s="72"/>
      <c r="O181" s="623"/>
      <c r="P181" s="72"/>
      <c r="Q181" s="214" t="e">
        <f t="shared" si="327"/>
        <v>#DIV/0!</v>
      </c>
      <c r="R181" s="308">
        <f t="shared" si="374"/>
        <v>0</v>
      </c>
      <c r="S181" s="493">
        <f t="shared" si="375"/>
        <v>0</v>
      </c>
      <c r="T181" s="124">
        <f t="shared" si="376"/>
        <v>0</v>
      </c>
      <c r="U181" s="124">
        <f t="shared" si="377"/>
        <v>0</v>
      </c>
      <c r="V181" s="124">
        <f t="shared" si="378"/>
        <v>0</v>
      </c>
      <c r="W181" s="109" t="e">
        <f t="shared" si="379"/>
        <v>#DIV/0!</v>
      </c>
      <c r="X181" s="16"/>
      <c r="Y181" s="405" t="str">
        <f t="shared" si="328"/>
        <v/>
      </c>
      <c r="Z181" s="405" t="str">
        <f t="shared" si="329"/>
        <v/>
      </c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250"/>
      <c r="AK181" s="250"/>
      <c r="AL181" s="250"/>
      <c r="AM181" s="250"/>
      <c r="AN181" s="250"/>
      <c r="AO181" s="250"/>
      <c r="AP181" s="250"/>
      <c r="AQ181" s="250"/>
      <c r="AR181" s="250"/>
      <c r="AS181" s="250"/>
      <c r="AT181" s="250"/>
      <c r="AU181" s="250"/>
    </row>
    <row r="182" spans="1:47" s="253" customFormat="1" ht="43.5" hidden="1" customHeight="1" thickBot="1" x14ac:dyDescent="0.3">
      <c r="A182" s="45">
        <v>22</v>
      </c>
      <c r="B182" s="39" t="s">
        <v>93</v>
      </c>
      <c r="C182" s="39"/>
      <c r="D182" s="39"/>
      <c r="E182" s="157" t="s">
        <v>251</v>
      </c>
      <c r="F182" s="193"/>
      <c r="G182" s="117"/>
      <c r="H182" s="498"/>
      <c r="I182" s="77">
        <f>H182/H6</f>
        <v>0</v>
      </c>
      <c r="J182" s="80">
        <f t="shared" si="344"/>
        <v>0</v>
      </c>
      <c r="K182" s="100"/>
      <c r="L182" s="92"/>
      <c r="M182" s="395"/>
      <c r="N182" s="76"/>
      <c r="O182" s="498"/>
      <c r="P182" s="76"/>
      <c r="Q182" s="214" t="e">
        <f t="shared" si="327"/>
        <v>#DIV/0!</v>
      </c>
      <c r="R182" s="308">
        <f t="shared" si="374"/>
        <v>0</v>
      </c>
      <c r="S182" s="493">
        <f t="shared" si="375"/>
        <v>0</v>
      </c>
      <c r="T182" s="124">
        <f t="shared" si="376"/>
        <v>0</v>
      </c>
      <c r="U182" s="124">
        <f t="shared" si="377"/>
        <v>0</v>
      </c>
      <c r="V182" s="124">
        <f t="shared" si="378"/>
        <v>0</v>
      </c>
      <c r="W182" s="109" t="e">
        <f t="shared" si="379"/>
        <v>#DIV/0!</v>
      </c>
      <c r="X182" s="29"/>
      <c r="Y182" s="405" t="str">
        <f t="shared" si="328"/>
        <v/>
      </c>
      <c r="Z182" s="405" t="str">
        <f t="shared" si="329"/>
        <v/>
      </c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</row>
    <row r="183" spans="1:47" s="251" customFormat="1" ht="29.25" hidden="1" customHeight="1" thickBot="1" x14ac:dyDescent="0.3">
      <c r="A183" s="45">
        <v>23</v>
      </c>
      <c r="B183" s="39" t="s">
        <v>62</v>
      </c>
      <c r="C183" s="39"/>
      <c r="D183" s="39"/>
      <c r="E183" s="156" t="s">
        <v>258</v>
      </c>
      <c r="F183" s="193">
        <f>SUM(F184)</f>
        <v>0</v>
      </c>
      <c r="G183" s="117">
        <f>SUM(G184)</f>
        <v>0</v>
      </c>
      <c r="H183" s="498">
        <f>SUM(H184)</f>
        <v>0</v>
      </c>
      <c r="I183" s="77">
        <f>H183/H6</f>
        <v>0</v>
      </c>
      <c r="J183" s="93">
        <f t="shared" si="344"/>
        <v>0</v>
      </c>
      <c r="K183" s="100"/>
      <c r="L183" s="92"/>
      <c r="M183" s="395"/>
      <c r="N183" s="76"/>
      <c r="O183" s="498"/>
      <c r="P183" s="76">
        <f>O183-N183</f>
        <v>0</v>
      </c>
      <c r="Q183" s="214" t="e">
        <f t="shared" si="327"/>
        <v>#DIV/0!</v>
      </c>
      <c r="R183" s="308">
        <f t="shared" si="374"/>
        <v>0</v>
      </c>
      <c r="S183" s="493">
        <f t="shared" si="375"/>
        <v>0</v>
      </c>
      <c r="T183" s="124">
        <f t="shared" si="376"/>
        <v>0</v>
      </c>
      <c r="U183" s="124">
        <f t="shared" si="377"/>
        <v>0</v>
      </c>
      <c r="V183" s="124">
        <f t="shared" si="378"/>
        <v>0</v>
      </c>
      <c r="W183" s="109" t="e">
        <f t="shared" si="379"/>
        <v>#DIV/0!</v>
      </c>
      <c r="X183" s="16"/>
      <c r="Y183" s="405" t="str">
        <f t="shared" si="328"/>
        <v/>
      </c>
      <c r="Z183" s="405" t="str">
        <f t="shared" si="329"/>
        <v/>
      </c>
      <c r="AA183" s="250"/>
      <c r="AB183" s="250"/>
      <c r="AC183" s="250"/>
      <c r="AD183" s="250"/>
      <c r="AE183" s="250"/>
      <c r="AF183" s="250"/>
      <c r="AG183" s="250"/>
      <c r="AH183" s="250"/>
      <c r="AI183" s="250"/>
      <c r="AJ183" s="250"/>
      <c r="AK183" s="250"/>
      <c r="AL183" s="250"/>
      <c r="AM183" s="250"/>
      <c r="AN183" s="250"/>
      <c r="AO183" s="250"/>
      <c r="AP183" s="250"/>
      <c r="AQ183" s="250"/>
      <c r="AR183" s="250"/>
      <c r="AS183" s="250"/>
      <c r="AT183" s="250"/>
      <c r="AU183" s="250"/>
    </row>
    <row r="184" spans="1:47" s="251" customFormat="1" ht="32.25" hidden="1" customHeight="1" thickBot="1" x14ac:dyDescent="0.3">
      <c r="A184" s="49"/>
      <c r="B184" s="44"/>
      <c r="C184" s="44"/>
      <c r="D184" s="44"/>
      <c r="E184" s="165" t="s">
        <v>98</v>
      </c>
      <c r="F184" s="209"/>
      <c r="G184" s="226"/>
      <c r="H184" s="609"/>
      <c r="I184" s="103">
        <f>H184/H6</f>
        <v>0</v>
      </c>
      <c r="J184" s="80">
        <f t="shared" si="344"/>
        <v>0</v>
      </c>
      <c r="K184" s="132" t="e">
        <f t="shared" si="373"/>
        <v>#DIV/0!</v>
      </c>
      <c r="L184" s="347"/>
      <c r="M184" s="488"/>
      <c r="N184" s="89"/>
      <c r="O184" s="609"/>
      <c r="P184" s="89"/>
      <c r="Q184" s="314"/>
      <c r="R184" s="315">
        <f t="shared" si="374"/>
        <v>0</v>
      </c>
      <c r="S184" s="509">
        <f t="shared" si="375"/>
        <v>0</v>
      </c>
      <c r="T184" s="133">
        <f t="shared" si="376"/>
        <v>0</v>
      </c>
      <c r="U184" s="133">
        <f t="shared" si="377"/>
        <v>0</v>
      </c>
      <c r="V184" s="133">
        <f t="shared" si="378"/>
        <v>0</v>
      </c>
      <c r="W184" s="113" t="e">
        <f t="shared" si="379"/>
        <v>#DIV/0!</v>
      </c>
      <c r="X184" s="16"/>
      <c r="Y184" s="405" t="str">
        <f t="shared" si="328"/>
        <v/>
      </c>
      <c r="Z184" s="405" t="str">
        <f t="shared" si="329"/>
        <v/>
      </c>
      <c r="AA184" s="250"/>
      <c r="AB184" s="250"/>
      <c r="AC184" s="250"/>
      <c r="AD184" s="250"/>
      <c r="AE184" s="250"/>
      <c r="AF184" s="250"/>
      <c r="AG184" s="250"/>
      <c r="AH184" s="250"/>
      <c r="AI184" s="250"/>
      <c r="AJ184" s="250"/>
      <c r="AK184" s="250"/>
      <c r="AL184" s="250"/>
      <c r="AM184" s="250"/>
      <c r="AN184" s="250"/>
      <c r="AO184" s="250"/>
      <c r="AP184" s="250"/>
      <c r="AQ184" s="250"/>
      <c r="AR184" s="250"/>
      <c r="AS184" s="250"/>
      <c r="AT184" s="250"/>
      <c r="AU184" s="250"/>
    </row>
    <row r="185" spans="1:47" s="256" customFormat="1" ht="21.75" hidden="1" customHeight="1" thickBot="1" x14ac:dyDescent="0.3">
      <c r="A185" s="45">
        <v>23</v>
      </c>
      <c r="B185" s="38" t="s">
        <v>36</v>
      </c>
      <c r="C185" s="174" t="s">
        <v>204</v>
      </c>
      <c r="D185" s="178" t="s">
        <v>199</v>
      </c>
      <c r="E185" s="156" t="s">
        <v>57</v>
      </c>
      <c r="F185" s="193"/>
      <c r="G185" s="193">
        <f>SUM(G186:G193)</f>
        <v>0</v>
      </c>
      <c r="H185" s="498">
        <f>SUM(H186:H193)</f>
        <v>0</v>
      </c>
      <c r="I185" s="68">
        <f>H185/H6</f>
        <v>0</v>
      </c>
      <c r="J185" s="69">
        <f t="shared" si="344"/>
        <v>0</v>
      </c>
      <c r="K185" s="100" t="e">
        <f t="shared" si="373"/>
        <v>#DIV/0!</v>
      </c>
      <c r="L185" s="117">
        <f>SUM(L186:L193)</f>
        <v>0</v>
      </c>
      <c r="M185" s="498">
        <f>SUM(M186:M193)</f>
        <v>0</v>
      </c>
      <c r="N185" s="117">
        <f>SUM(N186:N193)</f>
        <v>0</v>
      </c>
      <c r="O185" s="498">
        <f>SUM(O186:O193)</f>
        <v>0</v>
      </c>
      <c r="P185" s="76">
        <f>O185-N185</f>
        <v>0</v>
      </c>
      <c r="Q185" s="294" t="e">
        <f>O185/N185</f>
        <v>#DIV/0!</v>
      </c>
      <c r="R185" s="134">
        <f>SUM(R186:R193)</f>
        <v>0</v>
      </c>
      <c r="S185" s="498">
        <f>SUM(S186:S193)</f>
        <v>0</v>
      </c>
      <c r="T185" s="117">
        <f>SUM(T186:T193)</f>
        <v>0</v>
      </c>
      <c r="U185" s="117">
        <f>SUM(U186:U193)</f>
        <v>0</v>
      </c>
      <c r="V185" s="76">
        <f t="shared" si="378"/>
        <v>0</v>
      </c>
      <c r="W185" s="100" t="e">
        <f t="shared" si="379"/>
        <v>#DIV/0!</v>
      </c>
      <c r="X185" s="254"/>
      <c r="Y185" s="405" t="str">
        <f t="shared" si="328"/>
        <v/>
      </c>
      <c r="Z185" s="405" t="str">
        <f t="shared" si="329"/>
        <v/>
      </c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</row>
    <row r="186" spans="1:47" s="3" customFormat="1" ht="23.25" hidden="1" customHeight="1" x14ac:dyDescent="0.25">
      <c r="A186" s="143"/>
      <c r="B186" s="145"/>
      <c r="C186" s="145"/>
      <c r="D186" s="145"/>
      <c r="E186" s="188" t="s">
        <v>76</v>
      </c>
      <c r="F186" s="192"/>
      <c r="G186" s="212"/>
      <c r="H186" s="608"/>
      <c r="I186" s="79">
        <f>H186/H6</f>
        <v>0</v>
      </c>
      <c r="J186" s="80">
        <f t="shared" si="344"/>
        <v>0</v>
      </c>
      <c r="K186" s="97" t="e">
        <f t="shared" si="373"/>
        <v>#DIV/0!</v>
      </c>
      <c r="L186" s="190"/>
      <c r="M186" s="485"/>
      <c r="N186" s="81"/>
      <c r="O186" s="608"/>
      <c r="P186" s="122"/>
      <c r="Q186" s="310"/>
      <c r="R186" s="219">
        <f t="shared" si="374"/>
        <v>0</v>
      </c>
      <c r="S186" s="485">
        <f t="shared" si="375"/>
        <v>0</v>
      </c>
      <c r="T186" s="81">
        <f t="shared" si="376"/>
        <v>0</v>
      </c>
      <c r="U186" s="81">
        <f t="shared" si="377"/>
        <v>0</v>
      </c>
      <c r="V186" s="81">
        <f t="shared" si="378"/>
        <v>0</v>
      </c>
      <c r="W186" s="97" t="e">
        <f t="shared" si="379"/>
        <v>#DIV/0!</v>
      </c>
      <c r="X186" s="16"/>
      <c r="Y186" s="405" t="str">
        <f t="shared" si="328"/>
        <v/>
      </c>
      <c r="Z186" s="405" t="str">
        <f t="shared" si="329"/>
        <v/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47" s="3" customFormat="1" ht="18" hidden="1" customHeight="1" x14ac:dyDescent="0.25">
      <c r="A187" s="47"/>
      <c r="B187" s="31"/>
      <c r="C187" s="31"/>
      <c r="D187" s="31"/>
      <c r="E187" s="161" t="s">
        <v>113</v>
      </c>
      <c r="F187" s="191"/>
      <c r="G187" s="82"/>
      <c r="H187" s="478"/>
      <c r="I187" s="83">
        <f>H187/H6</f>
        <v>0</v>
      </c>
      <c r="J187" s="80">
        <f t="shared" si="344"/>
        <v>0</v>
      </c>
      <c r="K187" s="98" t="e">
        <f t="shared" si="373"/>
        <v>#DIV/0!</v>
      </c>
      <c r="L187" s="86"/>
      <c r="M187" s="410"/>
      <c r="N187" s="85"/>
      <c r="O187" s="478"/>
      <c r="P187" s="124"/>
      <c r="Q187" s="309"/>
      <c r="R187" s="219">
        <f t="shared" si="374"/>
        <v>0</v>
      </c>
      <c r="S187" s="410">
        <f t="shared" si="375"/>
        <v>0</v>
      </c>
      <c r="T187" s="85">
        <f t="shared" si="376"/>
        <v>0</v>
      </c>
      <c r="U187" s="85">
        <f t="shared" si="377"/>
        <v>0</v>
      </c>
      <c r="V187" s="85">
        <f t="shared" si="378"/>
        <v>0</v>
      </c>
      <c r="W187" s="98" t="e">
        <f t="shared" si="379"/>
        <v>#DIV/0!</v>
      </c>
      <c r="X187" s="16"/>
      <c r="Y187" s="405" t="str">
        <f t="shared" si="328"/>
        <v/>
      </c>
      <c r="Z187" s="405" t="str">
        <f t="shared" si="329"/>
        <v/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s="3" customFormat="1" ht="24" hidden="1" customHeight="1" x14ac:dyDescent="0.25">
      <c r="A188" s="47"/>
      <c r="B188" s="31"/>
      <c r="C188" s="31"/>
      <c r="D188" s="31"/>
      <c r="E188" s="161" t="s">
        <v>81</v>
      </c>
      <c r="F188" s="191"/>
      <c r="G188" s="82"/>
      <c r="H188" s="478"/>
      <c r="I188" s="83">
        <f>H188/H6</f>
        <v>0</v>
      </c>
      <c r="J188" s="80">
        <f t="shared" si="344"/>
        <v>0</v>
      </c>
      <c r="K188" s="98" t="e">
        <f t="shared" si="373"/>
        <v>#DIV/0!</v>
      </c>
      <c r="L188" s="86"/>
      <c r="M188" s="410"/>
      <c r="N188" s="85"/>
      <c r="O188" s="478"/>
      <c r="P188" s="124"/>
      <c r="Q188" s="309"/>
      <c r="R188" s="219">
        <f t="shared" si="374"/>
        <v>0</v>
      </c>
      <c r="S188" s="410">
        <f t="shared" si="375"/>
        <v>0</v>
      </c>
      <c r="T188" s="85">
        <f t="shared" si="376"/>
        <v>0</v>
      </c>
      <c r="U188" s="85">
        <f t="shared" si="377"/>
        <v>0</v>
      </c>
      <c r="V188" s="85">
        <f t="shared" si="378"/>
        <v>0</v>
      </c>
      <c r="W188" s="98" t="e">
        <f t="shared" si="379"/>
        <v>#DIV/0!</v>
      </c>
      <c r="X188" s="16"/>
      <c r="Y188" s="405" t="str">
        <f t="shared" si="328"/>
        <v/>
      </c>
      <c r="Z188" s="405" t="str">
        <f t="shared" si="329"/>
        <v/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s="3" customFormat="1" ht="31.5" hidden="1" customHeight="1" x14ac:dyDescent="0.25">
      <c r="A189" s="47"/>
      <c r="B189" s="31"/>
      <c r="C189" s="31"/>
      <c r="D189" s="31"/>
      <c r="E189" s="161" t="s">
        <v>99</v>
      </c>
      <c r="F189" s="191"/>
      <c r="G189" s="82"/>
      <c r="H189" s="478"/>
      <c r="I189" s="83">
        <f>H189/H6</f>
        <v>0</v>
      </c>
      <c r="J189" s="80">
        <f t="shared" si="344"/>
        <v>0</v>
      </c>
      <c r="K189" s="98" t="e">
        <f t="shared" si="373"/>
        <v>#DIV/0!</v>
      </c>
      <c r="L189" s="86"/>
      <c r="M189" s="410"/>
      <c r="N189" s="85"/>
      <c r="O189" s="478"/>
      <c r="P189" s="124"/>
      <c r="Q189" s="309"/>
      <c r="R189" s="219">
        <f t="shared" si="374"/>
        <v>0</v>
      </c>
      <c r="S189" s="410">
        <f t="shared" si="375"/>
        <v>0</v>
      </c>
      <c r="T189" s="85">
        <f t="shared" si="376"/>
        <v>0</v>
      </c>
      <c r="U189" s="85">
        <f t="shared" si="377"/>
        <v>0</v>
      </c>
      <c r="V189" s="85">
        <f t="shared" si="378"/>
        <v>0</v>
      </c>
      <c r="W189" s="98" t="e">
        <f t="shared" si="379"/>
        <v>#DIV/0!</v>
      </c>
      <c r="X189" s="16"/>
      <c r="Y189" s="405" t="str">
        <f t="shared" si="328"/>
        <v/>
      </c>
      <c r="Z189" s="405" t="str">
        <f t="shared" si="329"/>
        <v/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s="3" customFormat="1" ht="30.75" hidden="1" customHeight="1" x14ac:dyDescent="0.25">
      <c r="A190" s="47"/>
      <c r="B190" s="31"/>
      <c r="C190" s="31"/>
      <c r="D190" s="31"/>
      <c r="E190" s="161" t="s">
        <v>310</v>
      </c>
      <c r="F190" s="191"/>
      <c r="G190" s="82"/>
      <c r="H190" s="478"/>
      <c r="I190" s="83">
        <f>H190/H6</f>
        <v>0</v>
      </c>
      <c r="J190" s="84">
        <f t="shared" si="344"/>
        <v>0</v>
      </c>
      <c r="K190" s="98" t="e">
        <f>H190/G190</f>
        <v>#DIV/0!</v>
      </c>
      <c r="L190" s="86"/>
      <c r="M190" s="410"/>
      <c r="N190" s="85"/>
      <c r="O190" s="478"/>
      <c r="P190" s="124"/>
      <c r="Q190" s="309"/>
      <c r="R190" s="218">
        <f t="shared" si="374"/>
        <v>0</v>
      </c>
      <c r="S190" s="410">
        <f t="shared" si="375"/>
        <v>0</v>
      </c>
      <c r="T190" s="85">
        <f t="shared" si="376"/>
        <v>0</v>
      </c>
      <c r="U190" s="85">
        <f t="shared" si="377"/>
        <v>0</v>
      </c>
      <c r="V190" s="85">
        <f t="shared" si="378"/>
        <v>0</v>
      </c>
      <c r="W190" s="98" t="e">
        <f t="shared" si="379"/>
        <v>#DIV/0!</v>
      </c>
      <c r="X190" s="16"/>
      <c r="Y190" s="405" t="str">
        <f t="shared" si="328"/>
        <v/>
      </c>
      <c r="Z190" s="405" t="str">
        <f t="shared" si="329"/>
        <v/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s="3" customFormat="1" ht="22.5" hidden="1" customHeight="1" x14ac:dyDescent="0.25">
      <c r="A191" s="49"/>
      <c r="B191" s="44"/>
      <c r="C191" s="44"/>
      <c r="D191" s="44"/>
      <c r="E191" s="165" t="s">
        <v>95</v>
      </c>
      <c r="F191" s="209"/>
      <c r="G191" s="226"/>
      <c r="H191" s="609"/>
      <c r="I191" s="103">
        <f>H191/H6</f>
        <v>0</v>
      </c>
      <c r="J191" s="88">
        <f t="shared" si="344"/>
        <v>0</v>
      </c>
      <c r="K191" s="187" t="e">
        <f>H191/G191</f>
        <v>#DIV/0!</v>
      </c>
      <c r="L191" s="347"/>
      <c r="M191" s="488"/>
      <c r="N191" s="89"/>
      <c r="O191" s="609"/>
      <c r="P191" s="89"/>
      <c r="Q191" s="235"/>
      <c r="R191" s="284">
        <f t="shared" si="374"/>
        <v>0</v>
      </c>
      <c r="S191" s="488">
        <f t="shared" si="375"/>
        <v>0</v>
      </c>
      <c r="T191" s="89">
        <f t="shared" si="376"/>
        <v>0</v>
      </c>
      <c r="U191" s="89">
        <f t="shared" si="377"/>
        <v>0</v>
      </c>
      <c r="V191" s="89">
        <f t="shared" si="378"/>
        <v>0</v>
      </c>
      <c r="W191" s="187" t="e">
        <f t="shared" si="379"/>
        <v>#DIV/0!</v>
      </c>
      <c r="X191" s="16"/>
      <c r="Y191" s="405" t="str">
        <f t="shared" si="328"/>
        <v/>
      </c>
      <c r="Z191" s="405" t="str">
        <f t="shared" si="329"/>
        <v/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47" s="3" customFormat="1" ht="30" hidden="1" customHeight="1" thickBot="1" x14ac:dyDescent="0.3">
      <c r="A192" s="49"/>
      <c r="B192" s="44"/>
      <c r="C192" s="44"/>
      <c r="D192" s="44"/>
      <c r="E192" s="477" t="s">
        <v>309</v>
      </c>
      <c r="F192" s="209"/>
      <c r="G192" s="226"/>
      <c r="H192" s="609"/>
      <c r="I192" s="83">
        <f>H192/H6</f>
        <v>0</v>
      </c>
      <c r="J192" s="84">
        <f t="shared" ref="J192" si="380">H192-G192</f>
        <v>0</v>
      </c>
      <c r="K192" s="98" t="e">
        <f>H192/G192</f>
        <v>#DIV/0!</v>
      </c>
      <c r="L192" s="347"/>
      <c r="M192" s="488"/>
      <c r="N192" s="89"/>
      <c r="O192" s="609"/>
      <c r="P192" s="89"/>
      <c r="Q192" s="235"/>
      <c r="R192" s="218">
        <f t="shared" ref="R192" si="381">SUM(F192,L192)</f>
        <v>0</v>
      </c>
      <c r="S192" s="410">
        <f t="shared" ref="S192" si="382">SUM(F192,M192)</f>
        <v>0</v>
      </c>
      <c r="T192" s="85">
        <f t="shared" ref="T192" si="383">SUM(G192,N192)</f>
        <v>0</v>
      </c>
      <c r="U192" s="85">
        <f t="shared" ref="U192" si="384">SUM(H192,O192)</f>
        <v>0</v>
      </c>
      <c r="V192" s="85">
        <f t="shared" ref="V192" si="385">U192-T192</f>
        <v>0</v>
      </c>
      <c r="W192" s="98" t="e">
        <f t="shared" ref="W192" si="386">U192/T192</f>
        <v>#DIV/0!</v>
      </c>
      <c r="X192" s="16"/>
      <c r="Y192" s="405"/>
      <c r="Z192" s="405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47" s="3" customFormat="1" ht="30" hidden="1" customHeight="1" thickBot="1" x14ac:dyDescent="0.3">
      <c r="A193" s="51"/>
      <c r="B193" s="358"/>
      <c r="C193" s="358"/>
      <c r="D193" s="358"/>
      <c r="E193" s="162" t="s">
        <v>259</v>
      </c>
      <c r="F193" s="359"/>
      <c r="G193" s="351"/>
      <c r="H193" s="624"/>
      <c r="I193" s="360">
        <f>H193/H10</f>
        <v>0</v>
      </c>
      <c r="J193" s="93"/>
      <c r="K193" s="106"/>
      <c r="L193" s="194"/>
      <c r="M193" s="489"/>
      <c r="N193" s="96"/>
      <c r="O193" s="624"/>
      <c r="P193" s="85">
        <f t="shared" ref="P193" si="387">O193-N193</f>
        <v>0</v>
      </c>
      <c r="Q193" s="306" t="e">
        <f>O193/N193</f>
        <v>#DIV/0!</v>
      </c>
      <c r="R193" s="220">
        <f t="shared" si="374"/>
        <v>0</v>
      </c>
      <c r="S193" s="489">
        <f t="shared" si="375"/>
        <v>0</v>
      </c>
      <c r="T193" s="96">
        <f t="shared" si="376"/>
        <v>0</v>
      </c>
      <c r="U193" s="96">
        <f t="shared" si="377"/>
        <v>0</v>
      </c>
      <c r="V193" s="96">
        <f t="shared" si="378"/>
        <v>0</v>
      </c>
      <c r="W193" s="99" t="e">
        <f t="shared" si="379"/>
        <v>#DIV/0!</v>
      </c>
      <c r="X193" s="335"/>
      <c r="Y193" s="405" t="str">
        <f t="shared" si="328"/>
        <v/>
      </c>
      <c r="Z193" s="405" t="str">
        <f t="shared" si="329"/>
        <v/>
      </c>
      <c r="AA193" s="336"/>
      <c r="AB193" s="336"/>
      <c r="AC193" s="336"/>
      <c r="AD193" s="336"/>
      <c r="AE193" s="336"/>
      <c r="AF193" s="336"/>
      <c r="AG193" s="336"/>
      <c r="AH193" s="337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1:47" s="253" customFormat="1" ht="12" hidden="1" customHeight="1" thickBot="1" x14ac:dyDescent="0.3">
      <c r="A194" s="49">
        <v>20</v>
      </c>
      <c r="B194" s="183" t="s">
        <v>50</v>
      </c>
      <c r="C194" s="183"/>
      <c r="D194" s="183"/>
      <c r="E194" s="329" t="s">
        <v>55</v>
      </c>
      <c r="F194" s="330"/>
      <c r="G194" s="331"/>
      <c r="H194" s="625"/>
      <c r="I194" s="332">
        <f>H194/H6</f>
        <v>0</v>
      </c>
      <c r="J194" s="333"/>
      <c r="K194" s="132" t="e">
        <f>H194/G194</f>
        <v>#DIV/0!</v>
      </c>
      <c r="L194" s="348"/>
      <c r="M194" s="492"/>
      <c r="N194" s="228"/>
      <c r="O194" s="625"/>
      <c r="P194" s="228"/>
      <c r="Q194" s="235"/>
      <c r="R194" s="284">
        <f t="shared" si="374"/>
        <v>0</v>
      </c>
      <c r="S194" s="488">
        <f t="shared" si="375"/>
        <v>0</v>
      </c>
      <c r="T194" s="89">
        <f t="shared" si="376"/>
        <v>0</v>
      </c>
      <c r="U194" s="89">
        <f t="shared" si="377"/>
        <v>0</v>
      </c>
      <c r="V194" s="89">
        <f t="shared" si="378"/>
        <v>0</v>
      </c>
      <c r="W194" s="187" t="e">
        <f t="shared" si="379"/>
        <v>#DIV/0!</v>
      </c>
      <c r="X194" s="16"/>
      <c r="Y194" s="405" t="str">
        <f t="shared" si="328"/>
        <v/>
      </c>
      <c r="Z194" s="405" t="str">
        <f t="shared" si="329"/>
        <v/>
      </c>
      <c r="AA194" s="252"/>
      <c r="AB194" s="252"/>
      <c r="AC194" s="252"/>
      <c r="AD194" s="252"/>
      <c r="AE194" s="252"/>
      <c r="AF194" s="252"/>
      <c r="AG194" s="252"/>
      <c r="AH194" s="338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</row>
    <row r="195" spans="1:47" s="253" customFormat="1" ht="20.25" hidden="1" customHeight="1" thickBot="1" x14ac:dyDescent="0.3">
      <c r="A195" s="138">
        <v>24</v>
      </c>
      <c r="B195" s="66" t="s">
        <v>62</v>
      </c>
      <c r="C195" s="66" t="s">
        <v>273</v>
      </c>
      <c r="D195" s="66" t="s">
        <v>132</v>
      </c>
      <c r="E195" s="334" t="s">
        <v>283</v>
      </c>
      <c r="F195" s="339">
        <f>SUM(F196:F199)</f>
        <v>0</v>
      </c>
      <c r="G195" s="339">
        <f t="shared" ref="G195:H195" si="388">SUM(G196:G199)</f>
        <v>0</v>
      </c>
      <c r="H195" s="499">
        <f t="shared" si="388"/>
        <v>0</v>
      </c>
      <c r="I195" s="68">
        <f>H195/H6</f>
        <v>0</v>
      </c>
      <c r="J195" s="69">
        <f t="shared" ref="J195" si="389">H195-G195</f>
        <v>0</v>
      </c>
      <c r="K195" s="100" t="e">
        <f t="shared" ref="K195" si="390">H195/G195</f>
        <v>#DIV/0!</v>
      </c>
      <c r="L195" s="339">
        <f>SUM(L196:L199)</f>
        <v>0</v>
      </c>
      <c r="M195" s="499">
        <f t="shared" ref="M195" si="391">SUM(M196:M199)</f>
        <v>0</v>
      </c>
      <c r="N195" s="339">
        <f t="shared" ref="N195:O195" si="392">SUM(N196:N199)</f>
        <v>0</v>
      </c>
      <c r="O195" s="499">
        <f t="shared" si="392"/>
        <v>0</v>
      </c>
      <c r="P195" s="72">
        <f t="shared" ref="P195:P196" si="393">O195-N195</f>
        <v>0</v>
      </c>
      <c r="Q195" s="294" t="e">
        <f>O195/N195</f>
        <v>#DIV/0!</v>
      </c>
      <c r="R195" s="345">
        <f t="shared" si="374"/>
        <v>0</v>
      </c>
      <c r="S195" s="490">
        <f t="shared" si="375"/>
        <v>0</v>
      </c>
      <c r="T195" s="90">
        <f t="shared" si="376"/>
        <v>0</v>
      </c>
      <c r="U195" s="90">
        <f t="shared" si="377"/>
        <v>0</v>
      </c>
      <c r="V195" s="90">
        <f t="shared" si="378"/>
        <v>0</v>
      </c>
      <c r="W195" s="106" t="e">
        <f t="shared" si="379"/>
        <v>#DIV/0!</v>
      </c>
      <c r="X195" s="55"/>
      <c r="Y195" s="405" t="str">
        <f t="shared" si="328"/>
        <v/>
      </c>
      <c r="Z195" s="405" t="str">
        <f t="shared" si="329"/>
        <v/>
      </c>
      <c r="AA195" s="340"/>
      <c r="AB195" s="340"/>
      <c r="AC195" s="340"/>
      <c r="AD195" s="340"/>
      <c r="AE195" s="340"/>
      <c r="AF195" s="340"/>
      <c r="AG195" s="340"/>
      <c r="AH195" s="341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</row>
    <row r="196" spans="1:47" s="3" customFormat="1" ht="32.25" hidden="1" customHeight="1" x14ac:dyDescent="0.25">
      <c r="A196" s="47"/>
      <c r="B196" s="31"/>
      <c r="C196" s="31"/>
      <c r="D196" s="31"/>
      <c r="E196" s="188" t="s">
        <v>284</v>
      </c>
      <c r="F196" s="191"/>
      <c r="G196" s="82"/>
      <c r="H196" s="478"/>
      <c r="I196" s="83">
        <f>H196/H6</f>
        <v>0</v>
      </c>
      <c r="J196" s="84">
        <f t="shared" ref="J196:J198" si="394">H196-G196</f>
        <v>0</v>
      </c>
      <c r="K196" s="98"/>
      <c r="L196" s="86"/>
      <c r="M196" s="410"/>
      <c r="N196" s="85"/>
      <c r="O196" s="478"/>
      <c r="P196" s="85">
        <f t="shared" si="393"/>
        <v>0</v>
      </c>
      <c r="Q196" s="299" t="e">
        <f>O196/N196</f>
        <v>#DIV/0!</v>
      </c>
      <c r="R196" s="218">
        <f t="shared" ref="R196:R200" si="395">SUM(F196,L196)</f>
        <v>0</v>
      </c>
      <c r="S196" s="410">
        <f t="shared" ref="S196:S200" si="396">SUM(F196,M196)</f>
        <v>0</v>
      </c>
      <c r="T196" s="85">
        <f t="shared" ref="T196:T200" si="397">SUM(G196,N196)</f>
        <v>0</v>
      </c>
      <c r="U196" s="85">
        <f t="shared" ref="U196:U200" si="398">SUM(H196,O196)</f>
        <v>0</v>
      </c>
      <c r="V196" s="85">
        <f t="shared" si="378"/>
        <v>0</v>
      </c>
      <c r="W196" s="98" t="e">
        <f t="shared" ref="W196:W200" si="399">U196/T196</f>
        <v>#DIV/0!</v>
      </c>
      <c r="X196" s="16"/>
      <c r="Y196" s="405" t="str">
        <f t="shared" si="328"/>
        <v/>
      </c>
      <c r="Z196" s="405" t="str">
        <f t="shared" si="329"/>
        <v/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47" s="3" customFormat="1" ht="57" hidden="1" customHeight="1" x14ac:dyDescent="0.25">
      <c r="A197" s="47"/>
      <c r="B197" s="31"/>
      <c r="C197" s="31"/>
      <c r="D197" s="31"/>
      <c r="E197" s="393" t="s">
        <v>289</v>
      </c>
      <c r="F197" s="191"/>
      <c r="G197" s="82"/>
      <c r="H197" s="478"/>
      <c r="I197" s="83">
        <f>H197/H6</f>
        <v>0</v>
      </c>
      <c r="J197" s="84">
        <f t="shared" si="394"/>
        <v>0</v>
      </c>
      <c r="K197" s="98" t="e">
        <f>H197/G197</f>
        <v>#DIV/0!</v>
      </c>
      <c r="L197" s="86"/>
      <c r="M197" s="410"/>
      <c r="N197" s="85"/>
      <c r="O197" s="478"/>
      <c r="P197" s="124"/>
      <c r="Q197" s="310"/>
      <c r="R197" s="218">
        <f t="shared" si="395"/>
        <v>0</v>
      </c>
      <c r="S197" s="410">
        <f t="shared" si="396"/>
        <v>0</v>
      </c>
      <c r="T197" s="85">
        <f t="shared" si="397"/>
        <v>0</v>
      </c>
      <c r="U197" s="85">
        <f t="shared" si="398"/>
        <v>0</v>
      </c>
      <c r="V197" s="85">
        <f t="shared" ref="V197:V200" si="400">U197-T197</f>
        <v>0</v>
      </c>
      <c r="W197" s="98" t="e">
        <f t="shared" si="399"/>
        <v>#DIV/0!</v>
      </c>
      <c r="X197" s="16"/>
      <c r="Y197" s="405" t="str">
        <f t="shared" si="328"/>
        <v/>
      </c>
      <c r="Z197" s="405" t="str">
        <f t="shared" si="329"/>
        <v/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47" s="3" customFormat="1" ht="48.75" hidden="1" customHeight="1" thickBot="1" x14ac:dyDescent="0.3">
      <c r="A198" s="47"/>
      <c r="B198" s="31"/>
      <c r="C198" s="31"/>
      <c r="D198" s="31"/>
      <c r="E198" s="326" t="s">
        <v>285</v>
      </c>
      <c r="F198" s="191"/>
      <c r="G198" s="82"/>
      <c r="H198" s="478"/>
      <c r="I198" s="83">
        <f>H198/H6</f>
        <v>0</v>
      </c>
      <c r="J198" s="84">
        <f t="shared" si="394"/>
        <v>0</v>
      </c>
      <c r="K198" s="98" t="e">
        <f>H198/G198</f>
        <v>#DIV/0!</v>
      </c>
      <c r="L198" s="86"/>
      <c r="M198" s="410"/>
      <c r="N198" s="85"/>
      <c r="O198" s="478"/>
      <c r="P198" s="124"/>
      <c r="Q198" s="309"/>
      <c r="R198" s="218">
        <f t="shared" si="395"/>
        <v>0</v>
      </c>
      <c r="S198" s="410">
        <f t="shared" si="396"/>
        <v>0</v>
      </c>
      <c r="T198" s="85">
        <f t="shared" si="397"/>
        <v>0</v>
      </c>
      <c r="U198" s="85">
        <f t="shared" si="398"/>
        <v>0</v>
      </c>
      <c r="V198" s="85">
        <f t="shared" si="400"/>
        <v>0</v>
      </c>
      <c r="W198" s="98" t="e">
        <f t="shared" si="399"/>
        <v>#DIV/0!</v>
      </c>
      <c r="X198" s="16"/>
      <c r="Y198" s="405" t="str">
        <f t="shared" si="328"/>
        <v/>
      </c>
      <c r="Z198" s="405" t="str">
        <f t="shared" si="329"/>
        <v/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47" s="3" customFormat="1" ht="30" hidden="1" customHeight="1" thickBot="1" x14ac:dyDescent="0.3">
      <c r="A199" s="51"/>
      <c r="B199" s="358"/>
      <c r="C199" s="358"/>
      <c r="D199" s="358"/>
      <c r="E199" s="394" t="s">
        <v>286</v>
      </c>
      <c r="F199" s="359"/>
      <c r="G199" s="351"/>
      <c r="H199" s="624"/>
      <c r="I199" s="360">
        <f>H199/H6</f>
        <v>0</v>
      </c>
      <c r="J199" s="93">
        <f t="shared" ref="J199:J200" si="401">H199-G199</f>
        <v>0</v>
      </c>
      <c r="K199" s="99" t="e">
        <f>H199/G199</f>
        <v>#DIV/0!</v>
      </c>
      <c r="L199" s="194"/>
      <c r="M199" s="489"/>
      <c r="N199" s="96"/>
      <c r="O199" s="624"/>
      <c r="P199" s="96">
        <f t="shared" ref="P199" si="402">O199-N199</f>
        <v>0</v>
      </c>
      <c r="Q199" s="305" t="e">
        <f>O199/N199</f>
        <v>#DIV/0!</v>
      </c>
      <c r="R199" s="194">
        <f t="shared" si="395"/>
        <v>0</v>
      </c>
      <c r="S199" s="489">
        <f t="shared" si="396"/>
        <v>0</v>
      </c>
      <c r="T199" s="96">
        <f t="shared" si="397"/>
        <v>0</v>
      </c>
      <c r="U199" s="96">
        <f t="shared" si="398"/>
        <v>0</v>
      </c>
      <c r="V199" s="96">
        <f t="shared" si="400"/>
        <v>0</v>
      </c>
      <c r="W199" s="99" t="e">
        <f t="shared" si="399"/>
        <v>#DIV/0!</v>
      </c>
      <c r="X199" s="335"/>
      <c r="Y199" s="405" t="str">
        <f t="shared" si="328"/>
        <v/>
      </c>
      <c r="Z199" s="405" t="str">
        <f t="shared" si="329"/>
        <v/>
      </c>
      <c r="AA199" s="336"/>
      <c r="AB199" s="336"/>
      <c r="AC199" s="336"/>
      <c r="AD199" s="336"/>
      <c r="AE199" s="336"/>
      <c r="AF199" s="336"/>
      <c r="AG199" s="336"/>
      <c r="AH199" s="337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47" s="6" customFormat="1" ht="30" hidden="1" customHeight="1" thickBot="1" x14ac:dyDescent="0.3">
      <c r="A200" s="138">
        <v>25</v>
      </c>
      <c r="B200" s="66"/>
      <c r="C200" s="66" t="s">
        <v>313</v>
      </c>
      <c r="D200" s="66" t="s">
        <v>130</v>
      </c>
      <c r="E200" s="514" t="s">
        <v>314</v>
      </c>
      <c r="F200" s="339"/>
      <c r="G200" s="339"/>
      <c r="H200" s="499"/>
      <c r="I200" s="77">
        <f>H200/H6</f>
        <v>0</v>
      </c>
      <c r="J200" s="93">
        <f t="shared" si="401"/>
        <v>0</v>
      </c>
      <c r="K200" s="100" t="e">
        <f>H200/G200</f>
        <v>#DIV/0!</v>
      </c>
      <c r="L200" s="70"/>
      <c r="M200" s="500"/>
      <c r="N200" s="70"/>
      <c r="O200" s="499"/>
      <c r="P200" s="228"/>
      <c r="Q200" s="312"/>
      <c r="R200" s="221">
        <f t="shared" si="395"/>
        <v>0</v>
      </c>
      <c r="S200" s="490">
        <f t="shared" si="396"/>
        <v>0</v>
      </c>
      <c r="T200" s="90">
        <f t="shared" si="397"/>
        <v>0</v>
      </c>
      <c r="U200" s="90">
        <f t="shared" si="398"/>
        <v>0</v>
      </c>
      <c r="V200" s="90">
        <f t="shared" si="400"/>
        <v>0</v>
      </c>
      <c r="W200" s="106" t="e">
        <f t="shared" si="399"/>
        <v>#DIV/0!</v>
      </c>
      <c r="X200" s="29"/>
      <c r="Y200" s="405"/>
      <c r="Z200" s="405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</row>
    <row r="201" spans="1:47" s="3" customFormat="1" ht="24" customHeight="1" thickBot="1" x14ac:dyDescent="0.3">
      <c r="A201" s="679" t="s">
        <v>5</v>
      </c>
      <c r="B201" s="680"/>
      <c r="C201" s="680"/>
      <c r="D201" s="680"/>
      <c r="E201" s="681"/>
      <c r="F201" s="102">
        <f>SUM(F8,F46,F73,F84,F89,F95:F97,F117,F136,F137,F138,F142,F144,F145,F146,F148,F149,F150,F155,F156,F158,F160,F162,F163,F164,F165,F166,F167,F169,F170,F171,F173,F174,F175,F183,F185,F195,F200)</f>
        <v>473170.11</v>
      </c>
      <c r="G201" s="92">
        <f>SUM(G8,G46,G73,G84,G89,G95:G97,G117,G136,G137,G138,G142,G144,G145,G146,G148,G149,G150,G155,G156,G158,G160,G162,G163,G164,G165,G166,G167,G169,G170,G171,G173,G174,G175,G183,G185,G195,G200)</f>
        <v>265284.98</v>
      </c>
      <c r="H201" s="598">
        <f>SUM(H8,H46,H73,H84,H89,H95:H97,H117,H136,H137,H138,H142,H144,H145,H146,H148,H149,H150,H155,H156,H158,H160,H162,H163,H164,H165,H166,H167,H169,H170,H171,H173,H174,H175,H183,H185,H195,H200)</f>
        <v>242178.81999999995</v>
      </c>
      <c r="I201" s="128">
        <f>H201/H6</f>
        <v>1</v>
      </c>
      <c r="J201" s="76">
        <f>SUM(J8,J46,J73,J84,J89,J95:J97,J117,J136,J137,J138,J142,J144,J145,J146,J148,J149,J150,J155,J156,J158,J160,J162,J163,J164,J165,J166,J167,J169,J170,J171,J173,J174,J175,J183,J185,J195,J200)</f>
        <v>-23106.159999999996</v>
      </c>
      <c r="K201" s="101">
        <f>H201/G201</f>
        <v>0.91290060975182219</v>
      </c>
      <c r="L201" s="257">
        <f>SUM(L8,L46,L73,L84,L89,L95:L97,L117,L136,L137,L138,L142,L144,L145,L146,L148,L149,L150,L155,L156,L158,L160,L162,L163,L164,L165,L166,L167,L169,L170,L171,L173,L174,L175,L183,L185,L195,L200)</f>
        <v>40648.999999999993</v>
      </c>
      <c r="M201" s="76">
        <f>SUM(M8,M46,M73,M84,M89,M95:M97,M117,M136,M137,M138,M142,M144,M145,M146,M148,M149,M150,M155,M156,M158,M160,M162,M163,M164,M165,M166,M167,M169,M170,M171,M173,M174,M175,M183,M185,M195,M200)</f>
        <v>41718.549999999996</v>
      </c>
      <c r="N201" s="76">
        <f>SUM(N8,N46,N73,N84,N89,N95:N97,N117,N136,N137,N138,N142,N144,N145,N146,N148,N149,N150,N155,N156,N158,N160,N162,N163,N164,N165,N166,N167,N169,N170,N171,N173,N174,N175,N183,N185,N195,N200)</f>
        <v>27192.000000000004</v>
      </c>
      <c r="O201" s="395">
        <f>SUM(O8,O46,O73,O84,O89,O95:O97,O117,O136,O137,O138,O142,O144,O145,O146,O148,O149,O150,O155,O156,O158,O160,O162,O163,O164,O165,O166,O167,O169,O170,O171,O173,O174,O175,O183,O185,O195,O200)</f>
        <v>12537.599999999999</v>
      </c>
      <c r="P201" s="67">
        <f>SUM(P8,P46,P73,P84,P89,P95:P97,P117,P136,P137,P138,P142,P144,P145,P148,P149,P150,P155,P156,P158,P160,P162,P163,P164,P165,P166,P167,P169,P170,P171,P173,P174,P175,P183,P185,P195,P200)</f>
        <v>-14654.400000000001</v>
      </c>
      <c r="Q201" s="312">
        <f>O201/N201</f>
        <v>0.46107678729037943</v>
      </c>
      <c r="R201" s="70">
        <f>SUM(R8,R46,R73,R84,R89,R95:R97,R117,R136,R137,R138,R142,R144,R145,R146,R148,R149,R150,R155,R156,R158,R160,R162,R163,R164,R165,R166,R167,R169,R170,R171,R173,R174,R175,R183,R185,R195,R200)</f>
        <v>513819.10999999987</v>
      </c>
      <c r="S201" s="500">
        <f>SUM(S8,S46,S73,S84,S89,S95:S97,S117,S136,S137,S138,S142,S144,S145,S146,S148,S149,S150,S155,S156,S158,S160,S162,S163,S164,S165,S166,S167,S169,S170,S171,S173,S174,S175,S183,S185,S195,S200)</f>
        <v>514888.65999999992</v>
      </c>
      <c r="T201" s="70">
        <f>SUM(T8,T46,T73,T84,T89,T95:T97,T117,T136,T137,T138,T142,T144,T145,T148,T149,T150,T155,T156,T158,T160,T162,T163,T164,T165,T166,T167,T169,T170,T171,T173,T174,T175,T183,T185,T195,T200)</f>
        <v>292476.98</v>
      </c>
      <c r="U201" s="70">
        <f>SUM(U8,U46,U73,U84,U89,U95:U97,U117,U136,U137,U138,U142,U144,U145,U148,U149,U150,U155,U156,U158,U160,U162,U163,U164,U165,U166,U167,U169,U170,U171,U173,U174,U175,U183,U185,U195,U200)</f>
        <v>254716.41999999993</v>
      </c>
      <c r="V201" s="90">
        <f t="shared" ref="V201" si="403">U201-T201</f>
        <v>-37760.560000000056</v>
      </c>
      <c r="W201" s="106">
        <f t="shared" ref="W201" si="404">U201/T201</f>
        <v>0.87089390761625052</v>
      </c>
      <c r="X201" s="16"/>
      <c r="Y201" s="405" t="str">
        <f t="shared" si="328"/>
        <v/>
      </c>
      <c r="Z201" s="405" t="str">
        <f t="shared" si="329"/>
        <v/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47" s="251" customFormat="1" ht="36.75" hidden="1" customHeight="1" x14ac:dyDescent="0.25">
      <c r="A202" s="143">
        <v>12</v>
      </c>
      <c r="B202" s="551">
        <v>250908</v>
      </c>
      <c r="C202" s="551"/>
      <c r="D202" s="551"/>
      <c r="E202" s="552" t="s">
        <v>37</v>
      </c>
      <c r="F202" s="535"/>
      <c r="G202" s="225"/>
      <c r="H202" s="601"/>
      <c r="I202" s="553"/>
      <c r="J202" s="231"/>
      <c r="K202" s="356"/>
      <c r="L202" s="396"/>
      <c r="M202" s="483"/>
      <c r="N202" s="147"/>
      <c r="O202" s="601"/>
      <c r="P202" s="147">
        <f>O202-N202</f>
        <v>0</v>
      </c>
      <c r="Q202" s="554" t="e">
        <f>O202/N202</f>
        <v>#DIV/0!</v>
      </c>
      <c r="R202" s="190">
        <f t="shared" si="374"/>
        <v>0</v>
      </c>
      <c r="S202" s="485">
        <f t="shared" si="375"/>
        <v>0</v>
      </c>
      <c r="T202" s="81">
        <f t="shared" si="376"/>
        <v>0</v>
      </c>
      <c r="U202" s="81">
        <f t="shared" si="377"/>
        <v>0</v>
      </c>
      <c r="V202" s="81">
        <f t="shared" si="378"/>
        <v>0</v>
      </c>
      <c r="W202" s="97" t="e">
        <f t="shared" si="379"/>
        <v>#DIV/0!</v>
      </c>
      <c r="X202" s="16"/>
      <c r="Y202" s="405" t="str">
        <f t="shared" si="328"/>
        <v/>
      </c>
      <c r="Z202" s="405" t="str">
        <f t="shared" si="329"/>
        <v/>
      </c>
      <c r="AA202" s="250"/>
      <c r="AB202" s="250"/>
      <c r="AC202" s="250"/>
      <c r="AD202" s="250"/>
      <c r="AE202" s="250"/>
      <c r="AF202" s="250"/>
      <c r="AG202" s="250"/>
      <c r="AH202" s="250"/>
      <c r="AI202" s="250"/>
      <c r="AJ202" s="250"/>
      <c r="AK202" s="250"/>
      <c r="AL202" s="250"/>
      <c r="AM202" s="250"/>
      <c r="AN202" s="250"/>
      <c r="AO202" s="250"/>
      <c r="AP202" s="250"/>
      <c r="AQ202" s="250"/>
      <c r="AR202" s="250"/>
      <c r="AS202" s="250"/>
      <c r="AT202" s="250"/>
      <c r="AU202" s="250"/>
    </row>
    <row r="203" spans="1:47" s="224" customFormat="1" ht="48.6" customHeight="1" thickBot="1" x14ac:dyDescent="0.3">
      <c r="A203" s="138">
        <v>23</v>
      </c>
      <c r="B203" s="543">
        <v>250909</v>
      </c>
      <c r="C203" s="543">
        <v>8822</v>
      </c>
      <c r="D203" s="543">
        <v>1060</v>
      </c>
      <c r="E203" s="544" t="s">
        <v>405</v>
      </c>
      <c r="F203" s="545"/>
      <c r="G203" s="546"/>
      <c r="H203" s="626"/>
      <c r="I203" s="547"/>
      <c r="J203" s="548"/>
      <c r="K203" s="101"/>
      <c r="L203" s="304"/>
      <c r="M203" s="495"/>
      <c r="N203" s="115"/>
      <c r="O203" s="607">
        <v>-22.7</v>
      </c>
      <c r="P203" s="115">
        <f>O203-N203</f>
        <v>-22.7</v>
      </c>
      <c r="Q203" s="550" t="e">
        <f>O203/N203</f>
        <v>#DIV/0!</v>
      </c>
      <c r="R203" s="194">
        <f t="shared" si="374"/>
        <v>0</v>
      </c>
      <c r="S203" s="489">
        <f t="shared" si="375"/>
        <v>0</v>
      </c>
      <c r="T203" s="96">
        <f t="shared" si="376"/>
        <v>0</v>
      </c>
      <c r="U203" s="96">
        <f t="shared" si="377"/>
        <v>-22.7</v>
      </c>
      <c r="V203" s="96">
        <f t="shared" si="378"/>
        <v>-22.7</v>
      </c>
      <c r="W203" s="99" t="e">
        <f t="shared" si="379"/>
        <v>#DIV/0!</v>
      </c>
      <c r="X203" s="16"/>
      <c r="Y203" s="405" t="str">
        <f t="shared" si="328"/>
        <v/>
      </c>
      <c r="Z203" s="405" t="str">
        <f t="shared" si="329"/>
        <v/>
      </c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</row>
    <row r="204" spans="1:47" s="259" customFormat="1" ht="30" customHeight="1" thickBot="1" x14ac:dyDescent="0.35">
      <c r="A204" s="139"/>
      <c r="B204" s="43"/>
      <c r="C204" s="43"/>
      <c r="D204" s="43"/>
      <c r="E204" s="323" t="s">
        <v>65</v>
      </c>
      <c r="F204" s="533">
        <f>SUM(F201:F203)</f>
        <v>473170.11</v>
      </c>
      <c r="G204" s="119">
        <f>SUM(G201:G203)</f>
        <v>265284.98</v>
      </c>
      <c r="H204" s="501">
        <f>SUM(H201:H203)</f>
        <v>242178.81999999995</v>
      </c>
      <c r="I204" s="77">
        <v>1</v>
      </c>
      <c r="J204" s="78">
        <f>H204-G204</f>
        <v>-23106.160000000033</v>
      </c>
      <c r="K204" s="100">
        <f>H204/G204</f>
        <v>0.91290060975182219</v>
      </c>
      <c r="L204" s="137">
        <f>SUM(L201:L203)</f>
        <v>40648.999999999993</v>
      </c>
      <c r="M204" s="501">
        <f>SUM(M201:M203)</f>
        <v>41718.549999999996</v>
      </c>
      <c r="N204" s="119">
        <f>SUM(N201:N203)</f>
        <v>27192.000000000004</v>
      </c>
      <c r="O204" s="501">
        <f>SUM(O201:O203)</f>
        <v>12514.899999999998</v>
      </c>
      <c r="P204" s="119">
        <f>SUM(P201:P203)</f>
        <v>-14677.100000000002</v>
      </c>
      <c r="Q204" s="214">
        <f>O204/N204</f>
        <v>0.46024198293615753</v>
      </c>
      <c r="R204" s="102">
        <f t="shared" si="374"/>
        <v>513819.11</v>
      </c>
      <c r="S204" s="395">
        <f t="shared" si="375"/>
        <v>514888.66</v>
      </c>
      <c r="T204" s="76">
        <f t="shared" si="376"/>
        <v>292476.98</v>
      </c>
      <c r="U204" s="76">
        <f t="shared" si="377"/>
        <v>254693.71999999994</v>
      </c>
      <c r="V204" s="76">
        <f t="shared" si="378"/>
        <v>-37783.260000000038</v>
      </c>
      <c r="W204" s="100">
        <f t="shared" si="379"/>
        <v>0.87081629467043853</v>
      </c>
      <c r="X204" s="16"/>
      <c r="Y204" s="405" t="str">
        <f t="shared" si="328"/>
        <v/>
      </c>
      <c r="Z204" s="405" t="str">
        <f t="shared" si="329"/>
        <v/>
      </c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</row>
    <row r="205" spans="1:47" ht="73.5" customHeight="1" x14ac:dyDescent="0.35">
      <c r="E205" s="678" t="s">
        <v>414</v>
      </c>
      <c r="F205" s="678"/>
      <c r="G205" s="20"/>
      <c r="I205" s="15"/>
      <c r="J205" s="15"/>
      <c r="K205" s="19"/>
      <c r="L205" s="24"/>
      <c r="M205" s="502" t="s">
        <v>413</v>
      </c>
      <c r="N205" s="24"/>
      <c r="O205" s="511"/>
      <c r="P205" s="316"/>
      <c r="Q205" s="24"/>
      <c r="U205" s="24"/>
      <c r="V205" s="1"/>
      <c r="W205" s="1"/>
      <c r="X205" s="1"/>
      <c r="Y205" s="402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 ht="20.25" x14ac:dyDescent="0.3">
      <c r="E206" s="596"/>
      <c r="F206" s="21"/>
      <c r="G206" s="21"/>
      <c r="H206" s="627"/>
      <c r="I206" s="1"/>
      <c r="J206" s="1"/>
      <c r="K206" s="12"/>
      <c r="L206" s="24"/>
      <c r="M206" s="503"/>
      <c r="N206" s="397"/>
      <c r="O206" s="627"/>
      <c r="P206" s="316"/>
      <c r="Q206" s="24"/>
      <c r="R206" s="24"/>
      <c r="S206" s="511"/>
      <c r="T206" s="24"/>
      <c r="U206" s="24"/>
      <c r="V206" s="1"/>
      <c r="W206" s="1"/>
      <c r="X206" s="1"/>
      <c r="Y206" s="402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 ht="13.5" thickBot="1" x14ac:dyDescent="0.25">
      <c r="F207" s="21"/>
      <c r="G207" s="21"/>
      <c r="H207" s="511"/>
      <c r="I207" s="398"/>
      <c r="J207" s="1"/>
      <c r="K207" s="12"/>
      <c r="L207" s="24"/>
      <c r="M207" s="504"/>
      <c r="N207" s="24"/>
      <c r="O207" s="634"/>
      <c r="P207" s="316"/>
      <c r="Q207" s="24"/>
      <c r="R207" s="317"/>
      <c r="S207" s="512"/>
      <c r="T207" s="317"/>
      <c r="U207" s="24"/>
      <c r="V207" s="1"/>
      <c r="W207" s="1"/>
      <c r="X207" s="1"/>
      <c r="Y207" s="403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 x14ac:dyDescent="0.2">
      <c r="F208" s="21"/>
      <c r="G208" s="21"/>
      <c r="H208" s="511"/>
      <c r="I208" s="1"/>
      <c r="J208" s="1"/>
      <c r="K208" s="12"/>
      <c r="L208" s="24"/>
      <c r="M208" s="504"/>
      <c r="N208" s="24"/>
      <c r="O208" s="504"/>
      <c r="P208" s="316"/>
      <c r="Q208" s="24"/>
      <c r="R208" s="24"/>
      <c r="S208" s="511"/>
      <c r="T208" s="24"/>
      <c r="U208" s="24"/>
      <c r="V208" s="1"/>
      <c r="W208" s="1"/>
      <c r="X208" s="1"/>
      <c r="Y208" s="402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6:47" x14ac:dyDescent="0.2">
      <c r="F209" s="21"/>
      <c r="G209" s="21"/>
      <c r="H209" s="511"/>
      <c r="I209" s="1"/>
      <c r="J209" s="1"/>
      <c r="K209" s="12"/>
      <c r="L209" s="24"/>
      <c r="M209" s="504"/>
      <c r="N209" s="24"/>
      <c r="O209" s="504"/>
      <c r="P209" s="316"/>
      <c r="Q209" s="24"/>
      <c r="R209" s="24"/>
      <c r="S209" s="511"/>
      <c r="T209" s="24"/>
      <c r="U209" s="24"/>
      <c r="V209" s="1"/>
      <c r="W209" s="1"/>
      <c r="X209" s="1"/>
      <c r="Y209" s="402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6:47" x14ac:dyDescent="0.2">
      <c r="F210" s="21"/>
      <c r="G210" s="21"/>
      <c r="H210" s="511"/>
      <c r="I210" s="1"/>
      <c r="J210" s="1"/>
      <c r="K210" s="12"/>
      <c r="L210" s="24"/>
      <c r="M210" s="504"/>
      <c r="N210" s="24"/>
      <c r="O210" s="504"/>
      <c r="P210" s="316"/>
      <c r="Q210" s="24"/>
      <c r="R210" s="24"/>
      <c r="S210" s="511"/>
      <c r="T210" s="24"/>
      <c r="U210" s="24"/>
      <c r="V210" s="1"/>
      <c r="W210" s="1"/>
      <c r="X210" s="1"/>
      <c r="Y210" s="402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6:47" x14ac:dyDescent="0.2">
      <c r="F211" s="21"/>
      <c r="G211" s="21"/>
      <c r="H211" s="511"/>
      <c r="I211" s="1"/>
      <c r="J211" s="1"/>
      <c r="K211" s="12"/>
      <c r="L211" s="24"/>
      <c r="M211" s="504"/>
      <c r="N211" s="24"/>
      <c r="O211" s="504"/>
      <c r="P211" s="316"/>
      <c r="Q211" s="24"/>
      <c r="R211" s="24"/>
      <c r="S211" s="511"/>
      <c r="T211" s="24"/>
      <c r="U211" s="24"/>
      <c r="V211" s="1"/>
      <c r="W211" s="1"/>
      <c r="X211" s="1"/>
      <c r="Y211" s="402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6:47" x14ac:dyDescent="0.2">
      <c r="F212" s="21"/>
      <c r="G212" s="21"/>
      <c r="H212" s="511"/>
      <c r="I212" s="1"/>
      <c r="J212" s="1"/>
      <c r="K212" s="12"/>
      <c r="L212" s="24"/>
      <c r="M212" s="504"/>
      <c r="N212" s="24"/>
      <c r="O212" s="504"/>
      <c r="P212" s="316"/>
      <c r="Q212" s="24"/>
      <c r="R212" s="24"/>
      <c r="S212" s="511"/>
      <c r="T212" s="24"/>
      <c r="U212" s="24"/>
      <c r="V212" s="1"/>
      <c r="W212" s="1"/>
      <c r="X212" s="1"/>
      <c r="Y212" s="402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6:47" x14ac:dyDescent="0.2">
      <c r="F213" s="21"/>
      <c r="G213" s="21"/>
      <c r="H213" s="511"/>
      <c r="I213" s="1"/>
      <c r="J213" s="1"/>
      <c r="K213" s="12"/>
      <c r="L213" s="24"/>
      <c r="M213" s="504"/>
      <c r="N213" s="24"/>
      <c r="O213" s="504"/>
      <c r="P213" s="316"/>
      <c r="Q213" s="24"/>
      <c r="R213" s="24"/>
      <c r="S213" s="511"/>
      <c r="T213" s="24"/>
      <c r="U213" s="24"/>
      <c r="V213" s="1"/>
      <c r="W213" s="1"/>
      <c r="X213" s="1"/>
      <c r="Y213" s="402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6:47" x14ac:dyDescent="0.2">
      <c r="F214" s="21"/>
      <c r="G214" s="21"/>
      <c r="H214" s="511"/>
      <c r="I214" s="1"/>
      <c r="J214" s="1"/>
      <c r="K214" s="12"/>
      <c r="L214" s="24"/>
      <c r="M214" s="504"/>
      <c r="N214" s="24"/>
      <c r="O214" s="504"/>
      <c r="P214" s="316"/>
      <c r="Q214" s="24"/>
      <c r="R214" s="24"/>
      <c r="S214" s="511"/>
      <c r="T214" s="24"/>
      <c r="U214" s="24"/>
      <c r="V214" s="1"/>
      <c r="W214" s="1"/>
      <c r="X214" s="1"/>
      <c r="Y214" s="402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6:47" x14ac:dyDescent="0.2">
      <c r="F215" s="21"/>
      <c r="G215" s="21"/>
      <c r="H215" s="511"/>
      <c r="I215" s="1"/>
      <c r="J215" s="1"/>
      <c r="K215" s="12"/>
      <c r="L215" s="24"/>
      <c r="M215" s="504"/>
      <c r="N215" s="24"/>
      <c r="O215" s="504"/>
      <c r="P215" s="316"/>
      <c r="Q215" s="24"/>
      <c r="R215" s="24"/>
      <c r="S215" s="511"/>
      <c r="T215" s="24"/>
      <c r="U215" s="24"/>
      <c r="V215" s="1"/>
      <c r="W215" s="1"/>
      <c r="X215" s="1"/>
      <c r="Y215" s="402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6:47" x14ac:dyDescent="0.2">
      <c r="F216" s="21"/>
      <c r="G216" s="21"/>
      <c r="H216" s="511"/>
      <c r="I216" s="1"/>
      <c r="J216" s="1"/>
      <c r="K216" s="12"/>
      <c r="L216" s="24"/>
      <c r="M216" s="504"/>
      <c r="N216" s="24"/>
      <c r="O216" s="504"/>
      <c r="P216" s="316"/>
      <c r="Q216" s="24"/>
      <c r="R216" s="24"/>
      <c r="S216" s="511"/>
      <c r="T216" s="24"/>
      <c r="U216" s="24"/>
      <c r="V216" s="1"/>
      <c r="W216" s="1"/>
      <c r="X216" s="1"/>
      <c r="Y216" s="402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6:47" x14ac:dyDescent="0.2">
      <c r="F217" s="21"/>
      <c r="G217" s="21"/>
      <c r="H217" s="511"/>
      <c r="I217" s="1"/>
      <c r="J217" s="1"/>
      <c r="K217" s="12"/>
      <c r="L217" s="24"/>
      <c r="M217" s="504"/>
      <c r="N217" s="24"/>
      <c r="O217" s="504"/>
      <c r="P217" s="316"/>
      <c r="Q217" s="24"/>
      <c r="R217" s="24"/>
      <c r="S217" s="511"/>
      <c r="T217" s="24"/>
      <c r="U217" s="24"/>
      <c r="V217" s="1"/>
      <c r="W217" s="1"/>
      <c r="X217" s="1"/>
      <c r="Y217" s="402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6:47" x14ac:dyDescent="0.2">
      <c r="F218" s="21"/>
      <c r="G218" s="21"/>
      <c r="H218" s="511"/>
      <c r="I218" s="1"/>
      <c r="J218" s="1"/>
      <c r="K218" s="12"/>
      <c r="L218" s="24"/>
      <c r="M218" s="504"/>
      <c r="N218" s="24"/>
      <c r="O218" s="504"/>
      <c r="P218" s="316"/>
      <c r="Q218" s="24"/>
      <c r="R218" s="24"/>
      <c r="S218" s="511"/>
      <c r="T218" s="24"/>
      <c r="U218" s="24"/>
      <c r="V218" s="1"/>
      <c r="W218" s="1"/>
      <c r="X218" s="1"/>
      <c r="Y218" s="402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6:47" x14ac:dyDescent="0.2">
      <c r="F219" s="21"/>
      <c r="G219" s="21"/>
      <c r="H219" s="511"/>
      <c r="I219" s="1"/>
      <c r="J219" s="1"/>
      <c r="K219" s="12"/>
      <c r="L219" s="24"/>
      <c r="M219" s="504"/>
      <c r="N219" s="24"/>
      <c r="O219" s="504"/>
      <c r="P219" s="316"/>
      <c r="Q219" s="24"/>
      <c r="R219" s="24"/>
      <c r="S219" s="511"/>
      <c r="T219" s="24"/>
      <c r="U219" s="24"/>
      <c r="V219" s="1"/>
      <c r="W219" s="1"/>
      <c r="X219" s="1"/>
      <c r="Y219" s="402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6:47" x14ac:dyDescent="0.2">
      <c r="F220" s="21"/>
      <c r="G220" s="21"/>
      <c r="H220" s="511"/>
      <c r="I220" s="1"/>
      <c r="J220" s="1"/>
      <c r="K220" s="12"/>
      <c r="L220" s="24"/>
      <c r="M220" s="504"/>
      <c r="N220" s="24"/>
      <c r="O220" s="504"/>
      <c r="P220" s="316"/>
      <c r="Q220" s="24"/>
      <c r="R220" s="24"/>
      <c r="S220" s="511"/>
      <c r="T220" s="24"/>
      <c r="U220" s="24"/>
      <c r="V220" s="1"/>
      <c r="W220" s="1"/>
      <c r="X220" s="1"/>
      <c r="Y220" s="402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6:47" x14ac:dyDescent="0.2">
      <c r="F221" s="21"/>
      <c r="G221" s="21"/>
      <c r="H221" s="511"/>
      <c r="I221" s="1"/>
      <c r="J221" s="1"/>
      <c r="K221" s="12"/>
      <c r="L221" s="24"/>
      <c r="M221" s="504"/>
      <c r="N221" s="24"/>
      <c r="O221" s="504"/>
      <c r="P221" s="316"/>
      <c r="Q221" s="24"/>
      <c r="R221" s="24"/>
      <c r="S221" s="511"/>
      <c r="T221" s="24"/>
      <c r="U221" s="24"/>
      <c r="V221" s="1"/>
      <c r="W221" s="1"/>
      <c r="X221" s="1"/>
      <c r="Y221" s="402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6:47" x14ac:dyDescent="0.2">
      <c r="F222" s="21"/>
      <c r="G222" s="21"/>
      <c r="H222" s="511"/>
      <c r="I222" s="1"/>
      <c r="J222" s="1"/>
      <c r="K222" s="12"/>
      <c r="L222" s="24"/>
      <c r="M222" s="504"/>
      <c r="N222" s="24"/>
      <c r="O222" s="504"/>
      <c r="P222" s="316"/>
      <c r="Q222" s="24"/>
      <c r="R222" s="24"/>
      <c r="S222" s="511"/>
      <c r="T222" s="24"/>
      <c r="U222" s="24"/>
      <c r="V222" s="1"/>
      <c r="W222" s="1"/>
      <c r="X222" s="1"/>
      <c r="Y222" s="402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6:47" x14ac:dyDescent="0.2">
      <c r="F223" s="21"/>
      <c r="G223" s="21"/>
      <c r="H223" s="511"/>
      <c r="I223" s="1"/>
      <c r="J223" s="1"/>
      <c r="K223" s="12"/>
      <c r="L223" s="24"/>
      <c r="M223" s="504"/>
      <c r="N223" s="24"/>
      <c r="O223" s="504"/>
      <c r="P223" s="316"/>
      <c r="Q223" s="24"/>
      <c r="R223" s="24"/>
      <c r="S223" s="511"/>
      <c r="T223" s="24"/>
      <c r="U223" s="24"/>
      <c r="V223" s="1"/>
      <c r="W223" s="1"/>
      <c r="X223" s="1"/>
      <c r="Y223" s="402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6:47" x14ac:dyDescent="0.2">
      <c r="F224" s="21"/>
      <c r="G224" s="21"/>
      <c r="H224" s="511"/>
      <c r="I224" s="1"/>
      <c r="J224" s="1"/>
      <c r="K224" s="12"/>
      <c r="L224" s="24"/>
      <c r="M224" s="504"/>
      <c r="N224" s="24"/>
      <c r="O224" s="504"/>
      <c r="P224" s="316"/>
      <c r="Q224" s="24"/>
      <c r="R224" s="24"/>
      <c r="S224" s="511"/>
      <c r="T224" s="24"/>
      <c r="U224" s="24"/>
      <c r="V224" s="1"/>
      <c r="W224" s="1"/>
      <c r="X224" s="1"/>
      <c r="Y224" s="402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6:47" x14ac:dyDescent="0.2">
      <c r="F225" s="21"/>
      <c r="G225" s="21"/>
      <c r="H225" s="511"/>
      <c r="I225" s="1"/>
      <c r="J225" s="1"/>
      <c r="K225" s="12"/>
      <c r="L225" s="24"/>
      <c r="M225" s="504"/>
      <c r="N225" s="24"/>
      <c r="O225" s="504"/>
      <c r="P225" s="316"/>
      <c r="Q225" s="24"/>
      <c r="R225" s="24"/>
      <c r="S225" s="511"/>
      <c r="T225" s="24"/>
      <c r="U225" s="24"/>
      <c r="V225" s="1"/>
      <c r="W225" s="1"/>
      <c r="X225" s="1"/>
      <c r="Y225" s="402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6:47" x14ac:dyDescent="0.2">
      <c r="F226" s="21"/>
      <c r="G226" s="21"/>
      <c r="H226" s="511"/>
      <c r="I226" s="1"/>
      <c r="J226" s="1"/>
      <c r="K226" s="12"/>
      <c r="L226" s="24"/>
      <c r="M226" s="504"/>
      <c r="N226" s="24"/>
      <c r="O226" s="504"/>
      <c r="P226" s="316"/>
      <c r="Q226" s="24"/>
      <c r="R226" s="24"/>
      <c r="S226" s="511"/>
      <c r="T226" s="24"/>
      <c r="U226" s="24"/>
      <c r="V226" s="1"/>
      <c r="W226" s="1"/>
      <c r="X226" s="1"/>
      <c r="Y226" s="402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6:47" x14ac:dyDescent="0.2">
      <c r="F227" s="21"/>
      <c r="G227" s="21"/>
      <c r="H227" s="511"/>
      <c r="I227" s="1"/>
      <c r="J227" s="1"/>
      <c r="K227" s="12"/>
      <c r="L227" s="24"/>
      <c r="M227" s="504"/>
      <c r="N227" s="24"/>
      <c r="O227" s="504"/>
      <c r="P227" s="316"/>
      <c r="Q227" s="24"/>
      <c r="R227" s="24"/>
      <c r="S227" s="511"/>
      <c r="T227" s="24"/>
      <c r="U227" s="24"/>
      <c r="V227" s="1"/>
      <c r="W227" s="1"/>
      <c r="X227" s="1"/>
      <c r="Y227" s="402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6:47" x14ac:dyDescent="0.2">
      <c r="F228" s="21"/>
      <c r="G228" s="21"/>
      <c r="H228" s="511"/>
      <c r="I228" s="1"/>
      <c r="J228" s="1"/>
      <c r="K228" s="12"/>
      <c r="L228" s="24"/>
      <c r="M228" s="504"/>
      <c r="N228" s="24"/>
      <c r="O228" s="504"/>
      <c r="P228" s="316"/>
      <c r="Q228" s="24"/>
      <c r="R228" s="24"/>
      <c r="S228" s="511"/>
      <c r="T228" s="24"/>
      <c r="U228" s="24"/>
      <c r="V228" s="1"/>
      <c r="W228" s="1"/>
      <c r="X228" s="1"/>
      <c r="Y228" s="402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6:47" x14ac:dyDescent="0.2">
      <c r="F229" s="21"/>
      <c r="G229" s="21"/>
      <c r="H229" s="511"/>
      <c r="I229" s="1"/>
      <c r="J229" s="1"/>
      <c r="K229" s="12"/>
      <c r="L229" s="24"/>
      <c r="M229" s="504"/>
      <c r="N229" s="24"/>
      <c r="O229" s="504"/>
      <c r="P229" s="316"/>
      <c r="Q229" s="24"/>
      <c r="R229" s="24"/>
      <c r="S229" s="511"/>
      <c r="T229" s="24"/>
      <c r="U229" s="24"/>
      <c r="V229" s="1"/>
      <c r="W229" s="1"/>
      <c r="X229" s="1"/>
      <c r="Y229" s="402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6:47" x14ac:dyDescent="0.2">
      <c r="F230" s="21"/>
      <c r="G230" s="21"/>
      <c r="H230" s="511"/>
      <c r="I230" s="1"/>
      <c r="J230" s="1"/>
      <c r="K230" s="12"/>
      <c r="L230" s="24"/>
      <c r="M230" s="504"/>
      <c r="N230" s="24"/>
      <c r="O230" s="504"/>
      <c r="P230" s="316"/>
      <c r="Q230" s="24"/>
      <c r="R230" s="24"/>
      <c r="S230" s="511"/>
      <c r="T230" s="24"/>
      <c r="U230" s="24"/>
      <c r="V230" s="1"/>
      <c r="W230" s="1"/>
      <c r="X230" s="1"/>
      <c r="Y230" s="402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6:47" x14ac:dyDescent="0.2">
      <c r="F231" s="21"/>
      <c r="G231" s="21"/>
      <c r="H231" s="511"/>
      <c r="I231" s="1"/>
      <c r="J231" s="1"/>
      <c r="K231" s="12"/>
      <c r="L231" s="24"/>
      <c r="M231" s="504"/>
      <c r="N231" s="24"/>
      <c r="O231" s="504"/>
      <c r="P231" s="316"/>
      <c r="Q231" s="24"/>
      <c r="R231" s="24"/>
      <c r="S231" s="511"/>
      <c r="T231" s="24"/>
      <c r="U231" s="24"/>
      <c r="V231" s="1"/>
      <c r="W231" s="1"/>
      <c r="X231" s="1"/>
      <c r="Y231" s="402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6:47" x14ac:dyDescent="0.2">
      <c r="F232" s="21"/>
      <c r="G232" s="21"/>
      <c r="H232" s="511"/>
      <c r="I232" s="1"/>
      <c r="J232" s="1"/>
      <c r="K232" s="12"/>
      <c r="L232" s="24"/>
      <c r="M232" s="504"/>
      <c r="N232" s="24"/>
      <c r="O232" s="504"/>
      <c r="P232" s="316"/>
      <c r="Q232" s="24"/>
      <c r="R232" s="24"/>
      <c r="S232" s="511"/>
      <c r="T232" s="24"/>
      <c r="U232" s="24"/>
      <c r="V232" s="1"/>
      <c r="W232" s="1"/>
      <c r="X232" s="1"/>
      <c r="Y232" s="402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6:47" x14ac:dyDescent="0.2">
      <c r="F233" s="21"/>
      <c r="G233" s="21"/>
      <c r="H233" s="511"/>
      <c r="I233" s="1"/>
      <c r="J233" s="1"/>
      <c r="K233" s="12"/>
      <c r="L233" s="24"/>
      <c r="M233" s="504"/>
      <c r="N233" s="24"/>
      <c r="O233" s="504"/>
      <c r="P233" s="316"/>
      <c r="Q233" s="24"/>
      <c r="R233" s="24"/>
      <c r="S233" s="511"/>
      <c r="T233" s="24"/>
      <c r="U233" s="24"/>
      <c r="V233" s="1"/>
      <c r="W233" s="1"/>
      <c r="X233" s="1"/>
      <c r="Y233" s="402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6:47" x14ac:dyDescent="0.2">
      <c r="F234" s="21"/>
      <c r="G234" s="21"/>
      <c r="H234" s="511"/>
      <c r="I234" s="1"/>
      <c r="J234" s="1"/>
      <c r="K234" s="12"/>
      <c r="L234" s="24"/>
      <c r="M234" s="504"/>
      <c r="N234" s="24"/>
      <c r="O234" s="504"/>
      <c r="P234" s="316"/>
      <c r="Q234" s="24"/>
      <c r="R234" s="24"/>
      <c r="S234" s="511"/>
      <c r="T234" s="24"/>
      <c r="U234" s="24"/>
      <c r="V234" s="1"/>
      <c r="W234" s="1"/>
      <c r="X234" s="1"/>
      <c r="Y234" s="402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6:47" x14ac:dyDescent="0.2">
      <c r="F235" s="21"/>
      <c r="G235" s="21"/>
      <c r="H235" s="511"/>
      <c r="I235" s="1"/>
      <c r="J235" s="1"/>
      <c r="K235" s="12"/>
      <c r="L235" s="24"/>
      <c r="M235" s="504"/>
      <c r="N235" s="24"/>
      <c r="O235" s="504"/>
      <c r="P235" s="316"/>
      <c r="Q235" s="24"/>
      <c r="R235" s="24"/>
      <c r="S235" s="511"/>
      <c r="T235" s="24"/>
      <c r="U235" s="24"/>
      <c r="V235" s="1"/>
      <c r="W235" s="1"/>
      <c r="X235" s="1"/>
      <c r="Y235" s="402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6:47" x14ac:dyDescent="0.2">
      <c r="F236" s="21"/>
      <c r="G236" s="21"/>
      <c r="H236" s="511"/>
      <c r="I236" s="1"/>
      <c r="J236" s="1"/>
      <c r="K236" s="12"/>
      <c r="L236" s="24"/>
      <c r="M236" s="504"/>
      <c r="N236" s="24"/>
      <c r="O236" s="504"/>
      <c r="P236" s="316"/>
      <c r="Q236" s="24"/>
      <c r="R236" s="24"/>
      <c r="S236" s="511"/>
      <c r="T236" s="24"/>
      <c r="U236" s="24"/>
      <c r="V236" s="1"/>
      <c r="W236" s="1"/>
      <c r="X236" s="1"/>
      <c r="Y236" s="402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6:47" x14ac:dyDescent="0.2">
      <c r="F237" s="21"/>
      <c r="G237" s="21"/>
      <c r="H237" s="511"/>
      <c r="I237" s="1"/>
      <c r="J237" s="1"/>
      <c r="K237" s="12"/>
      <c r="L237" s="24"/>
      <c r="M237" s="504"/>
      <c r="N237" s="24"/>
      <c r="O237" s="504"/>
      <c r="P237" s="316"/>
      <c r="Q237" s="24"/>
      <c r="R237" s="24"/>
      <c r="S237" s="511"/>
      <c r="T237" s="24"/>
      <c r="U237" s="24"/>
      <c r="V237" s="1"/>
      <c r="W237" s="1"/>
      <c r="X237" s="1"/>
      <c r="Y237" s="402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6:47" x14ac:dyDescent="0.2">
      <c r="F238" s="21"/>
      <c r="G238" s="21"/>
      <c r="H238" s="511"/>
      <c r="I238" s="1"/>
      <c r="J238" s="1"/>
      <c r="K238" s="12"/>
      <c r="L238" s="24"/>
      <c r="M238" s="504"/>
      <c r="N238" s="24"/>
      <c r="O238" s="504"/>
      <c r="P238" s="316"/>
      <c r="Q238" s="24"/>
      <c r="R238" s="24"/>
      <c r="S238" s="511"/>
      <c r="T238" s="24"/>
      <c r="U238" s="24"/>
      <c r="V238" s="1"/>
      <c r="W238" s="1"/>
      <c r="X238" s="1"/>
      <c r="Y238" s="402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6:47" x14ac:dyDescent="0.2">
      <c r="F239" s="21"/>
      <c r="G239" s="21"/>
      <c r="H239" s="511"/>
      <c r="I239" s="1"/>
      <c r="J239" s="1"/>
      <c r="K239" s="12"/>
      <c r="L239" s="24"/>
      <c r="M239" s="504"/>
      <c r="N239" s="24"/>
      <c r="O239" s="504"/>
      <c r="P239" s="316"/>
      <c r="Q239" s="24"/>
      <c r="R239" s="24"/>
      <c r="S239" s="511"/>
      <c r="T239" s="24"/>
      <c r="U239" s="24"/>
      <c r="V239" s="1"/>
      <c r="W239" s="1"/>
      <c r="X239" s="1"/>
      <c r="Y239" s="402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6:47" x14ac:dyDescent="0.2">
      <c r="F240" s="21"/>
      <c r="G240" s="21"/>
      <c r="H240" s="511"/>
      <c r="I240" s="1"/>
      <c r="J240" s="1"/>
      <c r="K240" s="12"/>
      <c r="L240" s="24"/>
      <c r="M240" s="504"/>
      <c r="N240" s="24"/>
      <c r="O240" s="504"/>
      <c r="P240" s="316"/>
      <c r="Q240" s="24"/>
      <c r="R240" s="24"/>
      <c r="S240" s="511"/>
      <c r="T240" s="24"/>
      <c r="U240" s="24"/>
      <c r="V240" s="1"/>
      <c r="W240" s="1"/>
      <c r="X240" s="1"/>
      <c r="Y240" s="402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6:47" x14ac:dyDescent="0.2">
      <c r="F241" s="21"/>
      <c r="G241" s="21"/>
      <c r="H241" s="511"/>
      <c r="I241" s="1"/>
      <c r="J241" s="1"/>
      <c r="K241" s="12"/>
      <c r="L241" s="24"/>
      <c r="M241" s="504"/>
      <c r="N241" s="24"/>
      <c r="O241" s="504"/>
      <c r="P241" s="316"/>
      <c r="Q241" s="24"/>
      <c r="R241" s="24"/>
      <c r="S241" s="511"/>
      <c r="T241" s="24"/>
      <c r="U241" s="24"/>
      <c r="V241" s="1"/>
      <c r="W241" s="1"/>
      <c r="X241" s="1"/>
      <c r="Y241" s="402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6:47" x14ac:dyDescent="0.2">
      <c r="F242" s="21"/>
      <c r="G242" s="21"/>
      <c r="H242" s="511"/>
      <c r="I242" s="1"/>
      <c r="J242" s="1"/>
      <c r="K242" s="12"/>
      <c r="L242" s="24"/>
      <c r="M242" s="504"/>
      <c r="N242" s="24"/>
      <c r="O242" s="504"/>
      <c r="P242" s="316"/>
      <c r="Q242" s="24"/>
      <c r="R242" s="24"/>
      <c r="S242" s="511"/>
      <c r="T242" s="24"/>
      <c r="U242" s="24"/>
      <c r="V242" s="1"/>
      <c r="W242" s="1"/>
      <c r="X242" s="1"/>
      <c r="Y242" s="402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6:47" x14ac:dyDescent="0.2">
      <c r="F243" s="21"/>
      <c r="G243" s="21"/>
      <c r="H243" s="511"/>
      <c r="I243" s="1"/>
      <c r="J243" s="1"/>
      <c r="K243" s="12"/>
      <c r="L243" s="24"/>
      <c r="M243" s="504"/>
      <c r="N243" s="24"/>
      <c r="O243" s="504"/>
      <c r="P243" s="316"/>
      <c r="Q243" s="24"/>
      <c r="R243" s="24"/>
      <c r="S243" s="511"/>
      <c r="T243" s="24"/>
      <c r="U243" s="24"/>
      <c r="V243" s="1"/>
      <c r="W243" s="1"/>
      <c r="X243" s="1"/>
      <c r="Y243" s="402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6:47" x14ac:dyDescent="0.2">
      <c r="F244" s="21"/>
      <c r="G244" s="21"/>
      <c r="H244" s="511"/>
      <c r="I244" s="1"/>
      <c r="J244" s="1"/>
      <c r="K244" s="12"/>
      <c r="L244" s="24"/>
      <c r="M244" s="504"/>
      <c r="N244" s="24"/>
      <c r="O244" s="504"/>
      <c r="P244" s="316"/>
      <c r="Q244" s="24"/>
      <c r="R244" s="24"/>
      <c r="S244" s="511"/>
      <c r="T244" s="24"/>
      <c r="U244" s="24"/>
      <c r="V244" s="1"/>
      <c r="W244" s="1"/>
      <c r="X244" s="1"/>
      <c r="Y244" s="402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6:47" x14ac:dyDescent="0.2">
      <c r="F245" s="21"/>
      <c r="G245" s="21"/>
      <c r="H245" s="511"/>
      <c r="I245" s="1"/>
      <c r="J245" s="1"/>
      <c r="K245" s="12"/>
      <c r="L245" s="24"/>
      <c r="M245" s="504"/>
      <c r="N245" s="24"/>
      <c r="O245" s="504"/>
      <c r="P245" s="316"/>
      <c r="Q245" s="24"/>
      <c r="R245" s="24"/>
      <c r="S245" s="511"/>
      <c r="T245" s="24"/>
      <c r="U245" s="24"/>
      <c r="V245" s="1"/>
      <c r="W245" s="1"/>
      <c r="X245" s="1"/>
      <c r="Y245" s="402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6:47" x14ac:dyDescent="0.2">
      <c r="F246" s="21"/>
      <c r="G246" s="21"/>
      <c r="H246" s="511"/>
      <c r="I246" s="1"/>
      <c r="J246" s="1"/>
      <c r="K246" s="12"/>
      <c r="L246" s="24"/>
      <c r="M246" s="504"/>
      <c r="N246" s="24"/>
      <c r="O246" s="504"/>
      <c r="P246" s="316"/>
      <c r="Q246" s="24"/>
      <c r="R246" s="24"/>
      <c r="S246" s="511"/>
      <c r="T246" s="24"/>
      <c r="U246" s="24"/>
      <c r="V246" s="1"/>
      <c r="W246" s="1"/>
      <c r="X246" s="1"/>
      <c r="Y246" s="402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6:47" x14ac:dyDescent="0.2">
      <c r="F247" s="21"/>
      <c r="G247" s="21"/>
      <c r="H247" s="511"/>
      <c r="I247" s="1"/>
      <c r="J247" s="1"/>
      <c r="K247" s="12"/>
      <c r="L247" s="24"/>
      <c r="M247" s="504"/>
      <c r="N247" s="24"/>
      <c r="O247" s="504"/>
      <c r="P247" s="316"/>
      <c r="Q247" s="24"/>
      <c r="R247" s="24"/>
      <c r="S247" s="511"/>
      <c r="T247" s="24"/>
      <c r="U247" s="24"/>
      <c r="V247" s="1"/>
      <c r="W247" s="1"/>
      <c r="X247" s="1"/>
      <c r="Y247" s="402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6:47" x14ac:dyDescent="0.2">
      <c r="F248" s="21"/>
      <c r="G248" s="21"/>
      <c r="H248" s="511"/>
      <c r="I248" s="1"/>
      <c r="J248" s="1"/>
      <c r="K248" s="12"/>
      <c r="L248" s="24"/>
      <c r="M248" s="504"/>
      <c r="N248" s="24"/>
      <c r="O248" s="504"/>
      <c r="P248" s="316"/>
      <c r="Q248" s="24"/>
      <c r="R248" s="24"/>
      <c r="S248" s="511"/>
      <c r="T248" s="24"/>
      <c r="U248" s="24"/>
      <c r="V248" s="1"/>
      <c r="W248" s="1"/>
      <c r="X248" s="1"/>
      <c r="Y248" s="402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6:47" x14ac:dyDescent="0.2">
      <c r="F249" s="21"/>
      <c r="G249" s="21"/>
      <c r="H249" s="511"/>
      <c r="I249" s="1"/>
      <c r="J249" s="1"/>
      <c r="K249" s="12"/>
      <c r="L249" s="24"/>
      <c r="M249" s="504"/>
      <c r="N249" s="24"/>
      <c r="O249" s="504"/>
      <c r="P249" s="316"/>
      <c r="Q249" s="24"/>
      <c r="R249" s="24"/>
      <c r="S249" s="511"/>
      <c r="T249" s="24"/>
      <c r="U249" s="24"/>
      <c r="V249" s="1"/>
      <c r="W249" s="1"/>
      <c r="X249" s="1"/>
      <c r="Y249" s="402"/>
    </row>
    <row r="250" spans="6:47" x14ac:dyDescent="0.2">
      <c r="F250" s="21"/>
      <c r="G250" s="21"/>
      <c r="H250" s="511"/>
      <c r="I250" s="1"/>
      <c r="J250" s="1"/>
      <c r="K250" s="12"/>
      <c r="L250" s="24"/>
      <c r="M250" s="504"/>
      <c r="N250" s="24"/>
      <c r="O250" s="504"/>
      <c r="P250" s="316"/>
      <c r="Q250" s="24"/>
      <c r="R250" s="24"/>
      <c r="S250" s="511"/>
      <c r="T250" s="24"/>
      <c r="U250" s="24"/>
      <c r="V250" s="1"/>
      <c r="W250" s="1"/>
      <c r="X250" s="1"/>
      <c r="Y250" s="402"/>
    </row>
    <row r="251" spans="6:47" x14ac:dyDescent="0.2">
      <c r="F251" s="21"/>
      <c r="G251" s="21"/>
      <c r="H251" s="511"/>
      <c r="I251" s="1"/>
      <c r="J251" s="1"/>
      <c r="K251" s="12"/>
      <c r="L251" s="24"/>
      <c r="M251" s="504"/>
      <c r="N251" s="24"/>
      <c r="O251" s="504"/>
      <c r="P251" s="316"/>
      <c r="Q251" s="24"/>
      <c r="R251" s="24"/>
      <c r="S251" s="511"/>
      <c r="T251" s="24"/>
      <c r="U251" s="24"/>
      <c r="V251" s="1"/>
      <c r="W251" s="1"/>
      <c r="X251" s="1"/>
      <c r="Y251" s="402"/>
    </row>
    <row r="252" spans="6:47" x14ac:dyDescent="0.2">
      <c r="F252" s="21"/>
      <c r="G252" s="21"/>
      <c r="H252" s="511"/>
      <c r="I252" s="1"/>
      <c r="J252" s="1"/>
      <c r="K252" s="12"/>
      <c r="L252" s="24"/>
      <c r="M252" s="504"/>
      <c r="N252" s="24"/>
      <c r="O252" s="504"/>
      <c r="P252" s="316"/>
      <c r="Q252" s="24"/>
      <c r="R252" s="24"/>
      <c r="S252" s="511"/>
      <c r="T252" s="24"/>
      <c r="U252" s="24"/>
      <c r="V252" s="1"/>
      <c r="W252" s="1"/>
      <c r="X252" s="1"/>
      <c r="Y252" s="402"/>
    </row>
    <row r="253" spans="6:47" x14ac:dyDescent="0.2">
      <c r="F253" s="21"/>
      <c r="G253" s="21"/>
      <c r="H253" s="511"/>
      <c r="I253" s="1"/>
      <c r="J253" s="1"/>
      <c r="K253" s="12"/>
      <c r="L253" s="24"/>
      <c r="M253" s="504"/>
      <c r="N253" s="24"/>
      <c r="O253" s="504"/>
      <c r="P253" s="316"/>
      <c r="Q253" s="24"/>
      <c r="R253" s="24"/>
      <c r="S253" s="511"/>
      <c r="T253" s="24"/>
      <c r="U253" s="24"/>
      <c r="V253" s="1"/>
      <c r="W253" s="1"/>
      <c r="X253" s="1"/>
      <c r="Y253" s="402"/>
    </row>
    <row r="254" spans="6:47" x14ac:dyDescent="0.2">
      <c r="F254" s="21"/>
      <c r="G254" s="21"/>
      <c r="H254" s="511"/>
      <c r="I254" s="1"/>
      <c r="J254" s="1"/>
      <c r="K254" s="12"/>
      <c r="L254" s="24"/>
      <c r="M254" s="504"/>
      <c r="N254" s="24"/>
      <c r="O254" s="504"/>
      <c r="P254" s="316"/>
      <c r="Q254" s="24"/>
      <c r="R254" s="24"/>
      <c r="S254" s="511"/>
      <c r="T254" s="24"/>
      <c r="U254" s="24"/>
      <c r="V254" s="1"/>
      <c r="W254" s="1"/>
      <c r="X254" s="1"/>
      <c r="Y254" s="402"/>
    </row>
    <row r="255" spans="6:47" x14ac:dyDescent="0.2">
      <c r="F255" s="21"/>
      <c r="G255" s="21"/>
      <c r="H255" s="511"/>
      <c r="I255" s="1"/>
      <c r="J255" s="1"/>
      <c r="K255" s="12"/>
      <c r="L255" s="24"/>
      <c r="M255" s="504"/>
      <c r="N255" s="24"/>
      <c r="O255" s="504"/>
      <c r="P255" s="316"/>
      <c r="Q255" s="24"/>
      <c r="R255" s="24"/>
      <c r="S255" s="511"/>
      <c r="T255" s="24"/>
      <c r="U255" s="24"/>
      <c r="V255" s="1"/>
      <c r="W255" s="1"/>
      <c r="X255" s="1"/>
      <c r="Y255" s="402"/>
    </row>
    <row r="256" spans="6:47" x14ac:dyDescent="0.2">
      <c r="F256" s="21"/>
      <c r="G256" s="21"/>
      <c r="H256" s="511"/>
      <c r="I256" s="1"/>
      <c r="J256" s="1"/>
      <c r="K256" s="12"/>
      <c r="L256" s="24"/>
      <c r="M256" s="504"/>
      <c r="N256" s="24"/>
      <c r="O256" s="504"/>
      <c r="P256" s="316"/>
      <c r="Q256" s="24"/>
      <c r="R256" s="24"/>
      <c r="S256" s="511"/>
      <c r="T256" s="24"/>
      <c r="U256" s="24"/>
      <c r="V256" s="1"/>
      <c r="W256" s="1"/>
      <c r="X256" s="1"/>
      <c r="Y256" s="402"/>
    </row>
    <row r="257" spans="6:25" x14ac:dyDescent="0.2">
      <c r="F257" s="21"/>
      <c r="G257" s="21"/>
      <c r="H257" s="511"/>
      <c r="I257" s="1"/>
      <c r="J257" s="1"/>
      <c r="K257" s="12"/>
      <c r="L257" s="24"/>
      <c r="M257" s="504"/>
      <c r="N257" s="24"/>
      <c r="O257" s="504"/>
      <c r="P257" s="316"/>
      <c r="Q257" s="24"/>
      <c r="R257" s="24"/>
      <c r="S257" s="511"/>
      <c r="T257" s="24"/>
      <c r="U257" s="24"/>
      <c r="V257" s="1"/>
      <c r="W257" s="1"/>
      <c r="X257" s="1"/>
      <c r="Y257" s="402"/>
    </row>
    <row r="258" spans="6:25" x14ac:dyDescent="0.2">
      <c r="F258" s="21"/>
      <c r="G258" s="21"/>
      <c r="H258" s="511"/>
      <c r="I258" s="1"/>
      <c r="J258" s="1"/>
      <c r="K258" s="12"/>
      <c r="L258" s="24"/>
      <c r="M258" s="504"/>
      <c r="N258" s="24"/>
      <c r="O258" s="504"/>
      <c r="P258" s="316"/>
      <c r="Q258" s="24"/>
      <c r="R258" s="24"/>
      <c r="S258" s="511"/>
      <c r="T258" s="24"/>
      <c r="U258" s="24"/>
      <c r="V258" s="1"/>
      <c r="W258" s="1"/>
      <c r="X258" s="1"/>
      <c r="Y258" s="402"/>
    </row>
    <row r="259" spans="6:25" x14ac:dyDescent="0.2">
      <c r="F259" s="21"/>
      <c r="G259" s="21"/>
      <c r="H259" s="511"/>
      <c r="I259" s="1"/>
      <c r="J259" s="1"/>
      <c r="K259" s="12"/>
      <c r="L259" s="24"/>
      <c r="M259" s="504"/>
      <c r="N259" s="24"/>
      <c r="O259" s="504"/>
      <c r="P259" s="316"/>
      <c r="Q259" s="24"/>
      <c r="R259" s="24"/>
      <c r="S259" s="511"/>
      <c r="T259" s="24"/>
      <c r="U259" s="24"/>
      <c r="V259" s="1"/>
      <c r="W259" s="1"/>
      <c r="X259" s="1"/>
      <c r="Y259" s="402"/>
    </row>
    <row r="260" spans="6:25" x14ac:dyDescent="0.2">
      <c r="F260" s="21"/>
      <c r="G260" s="21"/>
      <c r="H260" s="511"/>
      <c r="I260" s="1"/>
      <c r="J260" s="1"/>
      <c r="K260" s="12"/>
      <c r="L260" s="24"/>
      <c r="M260" s="504"/>
      <c r="N260" s="24"/>
      <c r="O260" s="504"/>
      <c r="P260" s="316"/>
      <c r="Q260" s="24"/>
      <c r="R260" s="24"/>
      <c r="S260" s="511"/>
      <c r="T260" s="24"/>
      <c r="U260" s="24"/>
      <c r="V260" s="1"/>
      <c r="W260" s="1"/>
      <c r="X260" s="1"/>
      <c r="Y260" s="402"/>
    </row>
    <row r="261" spans="6:25" x14ac:dyDescent="0.2">
      <c r="F261" s="21"/>
      <c r="G261" s="21"/>
      <c r="H261" s="511"/>
      <c r="I261" s="1"/>
      <c r="J261" s="1"/>
      <c r="K261" s="12"/>
      <c r="L261" s="24"/>
      <c r="M261" s="504"/>
      <c r="N261" s="24"/>
      <c r="O261" s="504"/>
      <c r="P261" s="316"/>
      <c r="Q261" s="24"/>
      <c r="R261" s="24"/>
      <c r="S261" s="511"/>
      <c r="T261" s="24"/>
      <c r="U261" s="24"/>
      <c r="V261" s="1"/>
      <c r="W261" s="1"/>
      <c r="X261" s="1"/>
      <c r="Y261" s="402"/>
    </row>
    <row r="262" spans="6:25" x14ac:dyDescent="0.2">
      <c r="F262" s="21"/>
      <c r="G262" s="21"/>
      <c r="H262" s="511"/>
      <c r="I262" s="1"/>
      <c r="J262" s="1"/>
      <c r="K262" s="12"/>
      <c r="L262" s="24"/>
      <c r="M262" s="504"/>
      <c r="N262" s="24"/>
      <c r="O262" s="504"/>
      <c r="P262" s="316"/>
      <c r="Q262" s="24"/>
      <c r="R262" s="24"/>
      <c r="S262" s="511"/>
      <c r="T262" s="24"/>
      <c r="U262" s="24"/>
      <c r="V262" s="1"/>
      <c r="W262" s="1"/>
      <c r="X262" s="1"/>
      <c r="Y262" s="402"/>
    </row>
    <row r="263" spans="6:25" x14ac:dyDescent="0.2">
      <c r="F263" s="21"/>
      <c r="G263" s="21"/>
      <c r="H263" s="511"/>
      <c r="I263" s="1"/>
      <c r="J263" s="1"/>
      <c r="K263" s="12"/>
      <c r="L263" s="24"/>
      <c r="M263" s="504"/>
      <c r="N263" s="24"/>
      <c r="O263" s="504"/>
      <c r="P263" s="316"/>
      <c r="Q263" s="24"/>
      <c r="R263" s="24"/>
      <c r="S263" s="511"/>
      <c r="T263" s="24"/>
      <c r="U263" s="24"/>
      <c r="V263" s="1"/>
      <c r="W263" s="1"/>
      <c r="X263" s="1"/>
      <c r="Y263" s="402"/>
    </row>
    <row r="264" spans="6:25" x14ac:dyDescent="0.2">
      <c r="F264" s="21"/>
      <c r="G264" s="21"/>
      <c r="H264" s="511"/>
      <c r="I264" s="1"/>
      <c r="J264" s="1"/>
      <c r="K264" s="12"/>
      <c r="L264" s="24"/>
      <c r="M264" s="504"/>
      <c r="N264" s="24"/>
      <c r="O264" s="504"/>
      <c r="P264" s="316"/>
      <c r="Q264" s="24"/>
      <c r="R264" s="24"/>
      <c r="S264" s="511"/>
      <c r="T264" s="24"/>
      <c r="U264" s="24"/>
      <c r="V264" s="1"/>
      <c r="W264" s="1"/>
      <c r="X264" s="1"/>
      <c r="Y264" s="402"/>
    </row>
    <row r="265" spans="6:25" x14ac:dyDescent="0.2">
      <c r="F265" s="21"/>
      <c r="G265" s="21"/>
      <c r="H265" s="511"/>
      <c r="I265" s="1"/>
      <c r="J265" s="1"/>
      <c r="K265" s="12"/>
      <c r="L265" s="24"/>
      <c r="M265" s="504"/>
      <c r="N265" s="24"/>
      <c r="O265" s="504"/>
      <c r="P265" s="316"/>
      <c r="Q265" s="24"/>
      <c r="R265" s="24"/>
      <c r="S265" s="511"/>
      <c r="T265" s="24"/>
      <c r="U265" s="24"/>
      <c r="V265" s="1"/>
      <c r="W265" s="1"/>
      <c r="X265" s="1"/>
      <c r="Y265" s="402"/>
    </row>
    <row r="266" spans="6:25" x14ac:dyDescent="0.2">
      <c r="F266" s="21"/>
      <c r="G266" s="21"/>
      <c r="H266" s="511"/>
      <c r="I266" s="1"/>
      <c r="J266" s="1"/>
      <c r="K266" s="12"/>
      <c r="L266" s="24"/>
      <c r="M266" s="504"/>
      <c r="N266" s="24"/>
      <c r="O266" s="504"/>
      <c r="P266" s="316"/>
      <c r="Q266" s="24"/>
      <c r="R266" s="24"/>
      <c r="S266" s="511"/>
      <c r="T266" s="24"/>
      <c r="U266" s="24"/>
      <c r="V266" s="1"/>
      <c r="W266" s="1"/>
      <c r="X266" s="1"/>
      <c r="Y266" s="402"/>
    </row>
    <row r="267" spans="6:25" x14ac:dyDescent="0.2">
      <c r="F267" s="21"/>
      <c r="G267" s="21"/>
      <c r="H267" s="511"/>
      <c r="I267" s="1"/>
      <c r="J267" s="1"/>
      <c r="K267" s="12"/>
      <c r="L267" s="24"/>
      <c r="M267" s="504"/>
      <c r="N267" s="24"/>
      <c r="O267" s="504"/>
      <c r="P267" s="316"/>
      <c r="Q267" s="24"/>
      <c r="R267" s="24"/>
      <c r="S267" s="511"/>
      <c r="T267" s="24"/>
      <c r="U267" s="24"/>
      <c r="V267" s="1"/>
      <c r="W267" s="1"/>
      <c r="X267" s="1"/>
      <c r="Y267" s="402"/>
    </row>
    <row r="268" spans="6:25" x14ac:dyDescent="0.2">
      <c r="F268" s="21"/>
      <c r="G268" s="21"/>
      <c r="H268" s="511"/>
      <c r="I268" s="1"/>
      <c r="J268" s="1"/>
      <c r="K268" s="12"/>
      <c r="L268" s="24"/>
      <c r="M268" s="504"/>
      <c r="N268" s="24"/>
      <c r="O268" s="504"/>
      <c r="P268" s="316"/>
      <c r="Q268" s="24"/>
      <c r="R268" s="24"/>
      <c r="S268" s="511"/>
      <c r="T268" s="24"/>
      <c r="U268" s="24"/>
      <c r="V268" s="1"/>
      <c r="W268" s="1"/>
      <c r="X268" s="1"/>
      <c r="Y268" s="402"/>
    </row>
    <row r="269" spans="6:25" x14ac:dyDescent="0.2">
      <c r="F269" s="21"/>
      <c r="G269" s="21"/>
      <c r="H269" s="511"/>
      <c r="I269" s="1"/>
      <c r="J269" s="1"/>
      <c r="K269" s="12"/>
      <c r="L269" s="24"/>
      <c r="M269" s="504"/>
      <c r="N269" s="24"/>
      <c r="O269" s="504"/>
      <c r="P269" s="316"/>
      <c r="Q269" s="24"/>
      <c r="R269" s="24"/>
      <c r="S269" s="511"/>
      <c r="T269" s="24"/>
      <c r="U269" s="24"/>
      <c r="V269" s="1"/>
      <c r="W269" s="1"/>
      <c r="X269" s="1"/>
      <c r="Y269" s="402"/>
    </row>
    <row r="270" spans="6:25" x14ac:dyDescent="0.2">
      <c r="F270" s="21"/>
      <c r="G270" s="21"/>
      <c r="H270" s="511"/>
      <c r="I270" s="1"/>
      <c r="J270" s="1"/>
      <c r="K270" s="12"/>
      <c r="L270" s="24"/>
      <c r="M270" s="504"/>
      <c r="N270" s="24"/>
      <c r="O270" s="504"/>
      <c r="P270" s="316"/>
      <c r="Q270" s="24"/>
      <c r="R270" s="24"/>
      <c r="S270" s="511"/>
      <c r="T270" s="24"/>
      <c r="U270" s="24"/>
      <c r="V270" s="1"/>
      <c r="W270" s="1"/>
      <c r="X270" s="1"/>
      <c r="Y270" s="402"/>
    </row>
    <row r="271" spans="6:25" x14ac:dyDescent="0.2">
      <c r="F271" s="21"/>
      <c r="G271" s="21"/>
      <c r="H271" s="511"/>
      <c r="I271" s="1"/>
      <c r="J271" s="1"/>
      <c r="K271" s="12"/>
      <c r="L271" s="24"/>
      <c r="M271" s="504"/>
      <c r="N271" s="24"/>
      <c r="O271" s="504"/>
      <c r="P271" s="316"/>
      <c r="Q271" s="24"/>
      <c r="R271" s="24"/>
      <c r="S271" s="511"/>
      <c r="T271" s="24"/>
      <c r="U271" s="24"/>
      <c r="V271" s="1"/>
      <c r="W271" s="1"/>
      <c r="X271" s="1"/>
      <c r="Y271" s="402"/>
    </row>
    <row r="272" spans="6:25" x14ac:dyDescent="0.2">
      <c r="F272" s="21"/>
      <c r="G272" s="21"/>
      <c r="H272" s="511"/>
      <c r="I272" s="1"/>
      <c r="J272" s="1"/>
      <c r="K272" s="12"/>
      <c r="L272" s="24"/>
      <c r="M272" s="504"/>
      <c r="N272" s="24"/>
      <c r="O272" s="504"/>
      <c r="P272" s="316"/>
      <c r="Q272" s="24"/>
      <c r="R272" s="24"/>
      <c r="S272" s="511"/>
      <c r="T272" s="24"/>
      <c r="U272" s="24"/>
      <c r="V272" s="1"/>
      <c r="W272" s="1"/>
      <c r="X272" s="1"/>
      <c r="Y272" s="402"/>
    </row>
    <row r="273" spans="6:25" x14ac:dyDescent="0.2">
      <c r="F273" s="21"/>
      <c r="G273" s="21"/>
      <c r="H273" s="511"/>
      <c r="I273" s="1"/>
      <c r="J273" s="1"/>
      <c r="K273" s="12"/>
      <c r="L273" s="24"/>
      <c r="M273" s="504"/>
      <c r="N273" s="24"/>
      <c r="O273" s="504"/>
      <c r="P273" s="316"/>
      <c r="Q273" s="24"/>
      <c r="R273" s="24"/>
      <c r="S273" s="511"/>
      <c r="T273" s="24"/>
      <c r="U273" s="24"/>
      <c r="V273" s="1"/>
      <c r="W273" s="1"/>
      <c r="X273" s="1"/>
      <c r="Y273" s="402"/>
    </row>
    <row r="274" spans="6:25" x14ac:dyDescent="0.2">
      <c r="F274" s="21"/>
      <c r="G274" s="21"/>
      <c r="H274" s="511"/>
      <c r="I274" s="1"/>
      <c r="J274" s="1"/>
      <c r="K274" s="12"/>
      <c r="L274" s="24"/>
      <c r="M274" s="504"/>
      <c r="N274" s="24"/>
      <c r="O274" s="504"/>
      <c r="P274" s="316"/>
      <c r="Q274" s="24"/>
      <c r="R274" s="24"/>
      <c r="S274" s="511"/>
      <c r="T274" s="24"/>
      <c r="U274" s="24"/>
      <c r="V274" s="1"/>
      <c r="W274" s="1"/>
      <c r="X274" s="1"/>
      <c r="Y274" s="402"/>
    </row>
    <row r="275" spans="6:25" x14ac:dyDescent="0.2">
      <c r="F275" s="21"/>
      <c r="G275" s="21"/>
      <c r="H275" s="511"/>
      <c r="I275" s="1"/>
      <c r="J275" s="1"/>
      <c r="K275" s="12"/>
      <c r="L275" s="24"/>
      <c r="M275" s="504"/>
      <c r="N275" s="24"/>
      <c r="O275" s="504"/>
      <c r="P275" s="316"/>
      <c r="Q275" s="24"/>
      <c r="R275" s="24"/>
      <c r="S275" s="511"/>
      <c r="T275" s="24"/>
      <c r="U275" s="24"/>
      <c r="V275" s="1"/>
      <c r="W275" s="1"/>
      <c r="X275" s="1"/>
      <c r="Y275" s="402"/>
    </row>
    <row r="276" spans="6:25" x14ac:dyDescent="0.2">
      <c r="F276" s="21"/>
      <c r="G276" s="21"/>
      <c r="H276" s="511"/>
      <c r="I276" s="1"/>
      <c r="J276" s="1"/>
      <c r="K276" s="12"/>
      <c r="L276" s="24"/>
      <c r="M276" s="504"/>
      <c r="N276" s="24"/>
      <c r="O276" s="504"/>
      <c r="P276" s="316"/>
      <c r="Q276" s="24"/>
      <c r="R276" s="24"/>
      <c r="S276" s="511"/>
      <c r="T276" s="24"/>
      <c r="U276" s="24"/>
      <c r="V276" s="1"/>
      <c r="W276" s="1"/>
      <c r="X276" s="1"/>
      <c r="Y276" s="402"/>
    </row>
    <row r="277" spans="6:25" x14ac:dyDescent="0.2">
      <c r="F277" s="21"/>
      <c r="G277" s="21"/>
      <c r="H277" s="511"/>
      <c r="I277" s="1"/>
      <c r="J277" s="1"/>
      <c r="K277" s="12"/>
      <c r="L277" s="24"/>
      <c r="M277" s="504"/>
      <c r="N277" s="24"/>
      <c r="O277" s="504"/>
      <c r="P277" s="316"/>
      <c r="Q277" s="24"/>
      <c r="R277" s="24"/>
      <c r="S277" s="511"/>
      <c r="T277" s="24"/>
      <c r="U277" s="24"/>
      <c r="V277" s="1"/>
      <c r="W277" s="1"/>
      <c r="X277" s="1"/>
      <c r="Y277" s="402"/>
    </row>
    <row r="278" spans="6:25" x14ac:dyDescent="0.2">
      <c r="F278" s="21"/>
      <c r="G278" s="21"/>
      <c r="H278" s="511"/>
      <c r="I278" s="1"/>
      <c r="J278" s="1"/>
      <c r="K278" s="12"/>
      <c r="L278" s="24"/>
      <c r="M278" s="504"/>
      <c r="N278" s="24"/>
      <c r="O278" s="504"/>
      <c r="P278" s="316"/>
      <c r="Q278" s="24"/>
      <c r="R278" s="24"/>
      <c r="S278" s="511"/>
      <c r="T278" s="24"/>
      <c r="U278" s="24"/>
      <c r="V278" s="1"/>
      <c r="W278" s="1"/>
      <c r="X278" s="1"/>
      <c r="Y278" s="402"/>
    </row>
    <row r="279" spans="6:25" x14ac:dyDescent="0.2">
      <c r="F279" s="21"/>
      <c r="G279" s="21"/>
      <c r="H279" s="511"/>
      <c r="I279" s="1"/>
      <c r="J279" s="1"/>
      <c r="K279" s="12"/>
      <c r="L279" s="24"/>
      <c r="M279" s="504"/>
      <c r="N279" s="24"/>
      <c r="O279" s="504"/>
      <c r="P279" s="316"/>
      <c r="Q279" s="24"/>
      <c r="R279" s="24"/>
      <c r="S279" s="511"/>
      <c r="T279" s="24"/>
      <c r="U279" s="24"/>
      <c r="V279" s="1"/>
      <c r="W279" s="1"/>
      <c r="X279" s="1"/>
      <c r="Y279" s="402"/>
    </row>
    <row r="280" spans="6:25" x14ac:dyDescent="0.2">
      <c r="F280" s="21"/>
      <c r="G280" s="21"/>
      <c r="H280" s="511"/>
      <c r="I280" s="1"/>
      <c r="J280" s="1"/>
      <c r="K280" s="12"/>
      <c r="L280" s="24"/>
      <c r="M280" s="504"/>
      <c r="N280" s="24"/>
      <c r="O280" s="504"/>
      <c r="P280" s="316"/>
      <c r="Q280" s="24"/>
      <c r="R280" s="24"/>
      <c r="S280" s="511"/>
      <c r="T280" s="24"/>
      <c r="U280" s="24"/>
      <c r="V280" s="1"/>
      <c r="W280" s="1"/>
      <c r="X280" s="1"/>
      <c r="Y280" s="402"/>
    </row>
    <row r="281" spans="6:25" x14ac:dyDescent="0.2">
      <c r="F281" s="21"/>
      <c r="G281" s="21"/>
      <c r="H281" s="511"/>
      <c r="I281" s="1"/>
      <c r="J281" s="1"/>
      <c r="K281" s="12"/>
      <c r="L281" s="24"/>
      <c r="M281" s="504"/>
      <c r="N281" s="24"/>
      <c r="O281" s="504"/>
      <c r="P281" s="316"/>
      <c r="Q281" s="24"/>
      <c r="R281" s="24"/>
      <c r="S281" s="511"/>
      <c r="T281" s="24"/>
      <c r="U281" s="24"/>
      <c r="V281" s="1"/>
      <c r="W281" s="1"/>
      <c r="X281" s="1"/>
      <c r="Y281" s="402"/>
    </row>
    <row r="282" spans="6:25" x14ac:dyDescent="0.2">
      <c r="F282" s="21"/>
      <c r="G282" s="21"/>
      <c r="H282" s="511"/>
      <c r="I282" s="1"/>
      <c r="J282" s="1"/>
      <c r="K282" s="12"/>
      <c r="L282" s="24"/>
      <c r="M282" s="504"/>
      <c r="N282" s="24"/>
      <c r="O282" s="504"/>
      <c r="P282" s="316"/>
      <c r="Q282" s="24"/>
      <c r="R282" s="24"/>
      <c r="S282" s="511"/>
      <c r="T282" s="24"/>
      <c r="U282" s="24"/>
      <c r="V282" s="1"/>
      <c r="W282" s="1"/>
      <c r="X282" s="1"/>
      <c r="Y282" s="402"/>
    </row>
    <row r="283" spans="6:25" x14ac:dyDescent="0.2">
      <c r="F283" s="21"/>
      <c r="G283" s="21"/>
      <c r="H283" s="511"/>
      <c r="I283" s="1"/>
      <c r="J283" s="1"/>
      <c r="K283" s="12"/>
      <c r="L283" s="24"/>
      <c r="M283" s="504"/>
      <c r="N283" s="24"/>
      <c r="O283" s="504"/>
      <c r="P283" s="316"/>
      <c r="Q283" s="24"/>
      <c r="R283" s="24"/>
      <c r="S283" s="511"/>
      <c r="T283" s="24"/>
      <c r="U283" s="24"/>
      <c r="V283" s="1"/>
      <c r="W283" s="1"/>
      <c r="X283" s="1"/>
      <c r="Y283" s="402"/>
    </row>
    <row r="284" spans="6:25" x14ac:dyDescent="0.2">
      <c r="F284" s="21"/>
      <c r="G284" s="21"/>
      <c r="H284" s="511"/>
      <c r="I284" s="1"/>
      <c r="J284" s="1"/>
      <c r="K284" s="12"/>
      <c r="L284" s="24"/>
      <c r="M284" s="504"/>
      <c r="N284" s="24"/>
      <c r="O284" s="504"/>
      <c r="P284" s="316"/>
      <c r="Q284" s="24"/>
      <c r="R284" s="24"/>
      <c r="S284" s="511"/>
      <c r="T284" s="24"/>
      <c r="U284" s="24"/>
      <c r="V284" s="1"/>
      <c r="W284" s="1"/>
      <c r="X284" s="1"/>
      <c r="Y284" s="402"/>
    </row>
    <row r="285" spans="6:25" x14ac:dyDescent="0.2">
      <c r="F285" s="21"/>
      <c r="G285" s="21"/>
      <c r="H285" s="511"/>
      <c r="I285" s="1"/>
      <c r="J285" s="1"/>
      <c r="K285" s="12"/>
      <c r="L285" s="24"/>
      <c r="M285" s="504"/>
      <c r="N285" s="24"/>
      <c r="O285" s="504"/>
      <c r="P285" s="316"/>
      <c r="Q285" s="24"/>
      <c r="R285" s="24"/>
      <c r="S285" s="511"/>
      <c r="T285" s="24"/>
      <c r="U285" s="24"/>
      <c r="V285" s="1"/>
      <c r="W285" s="1"/>
      <c r="X285" s="1"/>
      <c r="Y285" s="402"/>
    </row>
    <row r="286" spans="6:25" x14ac:dyDescent="0.2">
      <c r="F286" s="21"/>
      <c r="G286" s="21"/>
      <c r="H286" s="511"/>
      <c r="I286" s="1"/>
      <c r="J286" s="1"/>
      <c r="K286" s="12"/>
      <c r="L286" s="24"/>
      <c r="M286" s="504"/>
      <c r="N286" s="24"/>
      <c r="O286" s="504"/>
      <c r="P286" s="316"/>
      <c r="Q286" s="24"/>
      <c r="R286" s="24"/>
      <c r="S286" s="511"/>
      <c r="T286" s="24"/>
      <c r="U286" s="24"/>
      <c r="V286" s="1"/>
      <c r="W286" s="1"/>
      <c r="X286" s="1"/>
      <c r="Y286" s="402"/>
    </row>
    <row r="287" spans="6:25" x14ac:dyDescent="0.2">
      <c r="F287" s="21"/>
      <c r="G287" s="21"/>
      <c r="H287" s="511"/>
      <c r="I287" s="1"/>
      <c r="J287" s="1"/>
      <c r="K287" s="12"/>
      <c r="L287" s="24"/>
      <c r="M287" s="504"/>
      <c r="N287" s="24"/>
      <c r="O287" s="504"/>
      <c r="P287" s="316"/>
      <c r="Q287" s="24"/>
      <c r="R287" s="24"/>
      <c r="S287" s="511"/>
      <c r="T287" s="24"/>
      <c r="U287" s="24"/>
      <c r="V287" s="1"/>
      <c r="W287" s="1"/>
      <c r="X287" s="1"/>
      <c r="Y287" s="402"/>
    </row>
    <row r="288" spans="6:25" x14ac:dyDescent="0.2">
      <c r="F288" s="21"/>
      <c r="G288" s="21"/>
      <c r="H288" s="511"/>
      <c r="I288" s="1"/>
      <c r="J288" s="1"/>
      <c r="K288" s="12"/>
      <c r="L288" s="24"/>
      <c r="M288" s="504"/>
      <c r="N288" s="24"/>
      <c r="O288" s="504"/>
      <c r="P288" s="316"/>
      <c r="Q288" s="24"/>
      <c r="R288" s="24"/>
      <c r="S288" s="511"/>
      <c r="T288" s="24"/>
      <c r="U288" s="24"/>
      <c r="V288" s="1"/>
      <c r="W288" s="1"/>
      <c r="X288" s="1"/>
      <c r="Y288" s="402"/>
    </row>
    <row r="289" spans="6:25" x14ac:dyDescent="0.2">
      <c r="F289" s="21"/>
      <c r="G289" s="21"/>
      <c r="H289" s="511"/>
      <c r="I289" s="1"/>
      <c r="J289" s="1"/>
      <c r="K289" s="12"/>
      <c r="L289" s="24"/>
      <c r="M289" s="504"/>
      <c r="N289" s="24"/>
      <c r="O289" s="504"/>
      <c r="P289" s="316"/>
      <c r="Q289" s="24"/>
      <c r="R289" s="24"/>
      <c r="S289" s="511"/>
      <c r="T289" s="24"/>
      <c r="U289" s="24"/>
      <c r="V289" s="1"/>
      <c r="W289" s="1"/>
      <c r="X289" s="1"/>
      <c r="Y289" s="402"/>
    </row>
    <row r="290" spans="6:25" x14ac:dyDescent="0.2">
      <c r="F290" s="21"/>
      <c r="G290" s="21"/>
      <c r="H290" s="511"/>
      <c r="I290" s="1"/>
      <c r="J290" s="1"/>
      <c r="K290" s="12"/>
      <c r="L290" s="24"/>
      <c r="M290" s="504"/>
      <c r="N290" s="24"/>
      <c r="O290" s="504"/>
      <c r="P290" s="316"/>
      <c r="Q290" s="24"/>
      <c r="R290" s="24"/>
      <c r="S290" s="511"/>
      <c r="T290" s="24"/>
      <c r="U290" s="24"/>
      <c r="V290" s="1"/>
      <c r="W290" s="1"/>
      <c r="X290" s="1"/>
      <c r="Y290" s="402"/>
    </row>
    <row r="291" spans="6:25" x14ac:dyDescent="0.2">
      <c r="F291" s="21"/>
      <c r="G291" s="21"/>
      <c r="H291" s="511"/>
      <c r="I291" s="1"/>
      <c r="J291" s="1"/>
      <c r="K291" s="12"/>
      <c r="L291" s="24"/>
      <c r="M291" s="504"/>
      <c r="N291" s="24"/>
      <c r="O291" s="504"/>
      <c r="P291" s="316"/>
      <c r="Q291" s="24"/>
      <c r="R291" s="24"/>
      <c r="S291" s="511"/>
      <c r="T291" s="24"/>
      <c r="U291" s="24"/>
      <c r="V291" s="1"/>
      <c r="W291" s="1"/>
      <c r="X291" s="1"/>
      <c r="Y291" s="402"/>
    </row>
    <row r="292" spans="6:25" x14ac:dyDescent="0.2">
      <c r="F292" s="21"/>
      <c r="G292" s="21"/>
      <c r="H292" s="511"/>
      <c r="I292" s="1"/>
      <c r="J292" s="1"/>
      <c r="K292" s="12"/>
      <c r="L292" s="24"/>
      <c r="M292" s="504"/>
      <c r="N292" s="24"/>
      <c r="O292" s="504"/>
      <c r="P292" s="316"/>
      <c r="Q292" s="24"/>
      <c r="R292" s="24"/>
      <c r="S292" s="511"/>
      <c r="T292" s="24"/>
      <c r="U292" s="24"/>
      <c r="V292" s="1"/>
      <c r="W292" s="1"/>
      <c r="X292" s="1"/>
      <c r="Y292" s="402"/>
    </row>
    <row r="293" spans="6:25" x14ac:dyDescent="0.2">
      <c r="F293" s="21"/>
      <c r="G293" s="21"/>
      <c r="H293" s="511"/>
      <c r="I293" s="1"/>
      <c r="J293" s="1"/>
      <c r="K293" s="12"/>
      <c r="L293" s="24"/>
      <c r="M293" s="504"/>
      <c r="N293" s="24"/>
      <c r="O293" s="504"/>
      <c r="P293" s="316"/>
      <c r="Q293" s="24"/>
      <c r="R293" s="24"/>
      <c r="S293" s="511"/>
      <c r="T293" s="24"/>
      <c r="U293" s="24"/>
      <c r="V293" s="1"/>
      <c r="W293" s="1"/>
      <c r="X293" s="1"/>
      <c r="Y293" s="402"/>
    </row>
    <row r="294" spans="6:25" x14ac:dyDescent="0.2">
      <c r="F294" s="21"/>
      <c r="G294" s="21"/>
      <c r="H294" s="511"/>
      <c r="I294" s="1"/>
      <c r="J294" s="1"/>
      <c r="K294" s="12"/>
      <c r="L294" s="24"/>
      <c r="M294" s="504"/>
      <c r="N294" s="24"/>
      <c r="O294" s="504"/>
      <c r="P294" s="316"/>
      <c r="Q294" s="24"/>
      <c r="R294" s="24"/>
      <c r="S294" s="511"/>
      <c r="T294" s="24"/>
      <c r="U294" s="24"/>
      <c r="V294" s="1"/>
      <c r="W294" s="1"/>
      <c r="X294" s="1"/>
      <c r="Y294" s="402"/>
    </row>
    <row r="295" spans="6:25" x14ac:dyDescent="0.2">
      <c r="F295" s="21"/>
      <c r="G295" s="21"/>
      <c r="H295" s="511"/>
      <c r="I295" s="1"/>
      <c r="J295" s="1"/>
      <c r="K295" s="12"/>
      <c r="L295" s="24"/>
      <c r="M295" s="504"/>
      <c r="N295" s="24"/>
      <c r="O295" s="504"/>
      <c r="P295" s="316"/>
      <c r="Q295" s="24"/>
      <c r="R295" s="24"/>
      <c r="S295" s="511"/>
      <c r="T295" s="24"/>
      <c r="U295" s="24"/>
      <c r="V295" s="1"/>
      <c r="W295" s="1"/>
      <c r="X295" s="1"/>
      <c r="Y295" s="402"/>
    </row>
    <row r="296" spans="6:25" x14ac:dyDescent="0.2">
      <c r="F296" s="21"/>
      <c r="G296" s="21"/>
      <c r="H296" s="511"/>
      <c r="I296" s="1"/>
      <c r="J296" s="1"/>
      <c r="K296" s="12"/>
      <c r="L296" s="24"/>
      <c r="M296" s="504"/>
      <c r="N296" s="24"/>
      <c r="O296" s="504"/>
      <c r="P296" s="316"/>
      <c r="Q296" s="24"/>
      <c r="R296" s="24"/>
      <c r="S296" s="511"/>
      <c r="T296" s="24"/>
      <c r="U296" s="24"/>
      <c r="V296" s="1"/>
      <c r="W296" s="1"/>
      <c r="X296" s="1"/>
      <c r="Y296" s="402"/>
    </row>
    <row r="297" spans="6:25" x14ac:dyDescent="0.2">
      <c r="F297" s="21"/>
      <c r="G297" s="21"/>
      <c r="H297" s="511"/>
      <c r="I297" s="1"/>
      <c r="J297" s="1"/>
      <c r="K297" s="12"/>
      <c r="L297" s="24"/>
      <c r="M297" s="504"/>
      <c r="N297" s="24"/>
      <c r="O297" s="504"/>
      <c r="P297" s="316"/>
      <c r="Q297" s="24"/>
      <c r="R297" s="24"/>
      <c r="S297" s="511"/>
      <c r="T297" s="24"/>
      <c r="U297" s="24"/>
      <c r="V297" s="1"/>
      <c r="W297" s="1"/>
      <c r="X297" s="1"/>
      <c r="Y297" s="402"/>
    </row>
    <row r="298" spans="6:25" x14ac:dyDescent="0.2">
      <c r="F298" s="21"/>
      <c r="G298" s="21"/>
      <c r="H298" s="511"/>
      <c r="I298" s="1"/>
      <c r="J298" s="1"/>
      <c r="K298" s="12"/>
      <c r="L298" s="24"/>
      <c r="M298" s="504"/>
      <c r="N298" s="24"/>
      <c r="O298" s="504"/>
      <c r="P298" s="316"/>
      <c r="Q298" s="24"/>
      <c r="R298" s="24"/>
      <c r="S298" s="511"/>
      <c r="T298" s="24"/>
      <c r="U298" s="24"/>
      <c r="V298" s="1"/>
      <c r="W298" s="1"/>
      <c r="X298" s="1"/>
      <c r="Y298" s="402"/>
    </row>
    <row r="299" spans="6:25" x14ac:dyDescent="0.2">
      <c r="F299" s="21"/>
      <c r="G299" s="21"/>
      <c r="H299" s="511"/>
      <c r="I299" s="1"/>
      <c r="J299" s="1"/>
      <c r="K299" s="12"/>
      <c r="L299" s="24"/>
      <c r="M299" s="504"/>
      <c r="N299" s="24"/>
      <c r="O299" s="504"/>
      <c r="P299" s="316"/>
      <c r="Q299" s="24"/>
      <c r="R299" s="24"/>
      <c r="S299" s="511"/>
      <c r="T299" s="24"/>
      <c r="U299" s="24"/>
      <c r="V299" s="1"/>
      <c r="W299" s="1"/>
      <c r="X299" s="1"/>
      <c r="Y299" s="402"/>
    </row>
    <row r="300" spans="6:25" x14ac:dyDescent="0.2">
      <c r="F300" s="21"/>
      <c r="G300" s="21"/>
      <c r="H300" s="511"/>
      <c r="I300" s="1"/>
      <c r="J300" s="1"/>
      <c r="K300" s="12"/>
      <c r="L300" s="24"/>
      <c r="M300" s="504"/>
      <c r="N300" s="24"/>
      <c r="O300" s="504"/>
      <c r="P300" s="316"/>
      <c r="Q300" s="24"/>
      <c r="R300" s="24"/>
      <c r="S300" s="511"/>
      <c r="T300" s="24"/>
      <c r="U300" s="24"/>
      <c r="V300" s="1"/>
      <c r="W300" s="1"/>
      <c r="X300" s="1"/>
      <c r="Y300" s="402"/>
    </row>
    <row r="301" spans="6:25" x14ac:dyDescent="0.2">
      <c r="F301" s="21"/>
      <c r="G301" s="21"/>
      <c r="H301" s="511"/>
      <c r="I301" s="1"/>
      <c r="J301" s="1"/>
      <c r="K301" s="12"/>
      <c r="L301" s="24"/>
      <c r="M301" s="504"/>
      <c r="N301" s="24"/>
      <c r="O301" s="504"/>
      <c r="P301" s="316"/>
      <c r="Q301" s="24"/>
      <c r="R301" s="24"/>
      <c r="S301" s="511"/>
      <c r="T301" s="24"/>
      <c r="U301" s="24"/>
      <c r="V301" s="1"/>
      <c r="W301" s="1"/>
      <c r="X301" s="1"/>
      <c r="Y301" s="402"/>
    </row>
    <row r="302" spans="6:25" x14ac:dyDescent="0.2">
      <c r="F302" s="21"/>
      <c r="G302" s="21"/>
      <c r="H302" s="511"/>
      <c r="I302" s="1"/>
      <c r="J302" s="1"/>
      <c r="K302" s="12"/>
      <c r="L302" s="24"/>
      <c r="M302" s="504"/>
      <c r="N302" s="24"/>
      <c r="O302" s="504"/>
      <c r="P302" s="316"/>
      <c r="Q302" s="24"/>
      <c r="R302" s="24"/>
      <c r="S302" s="511"/>
      <c r="T302" s="24"/>
      <c r="U302" s="24"/>
      <c r="V302" s="1"/>
      <c r="W302" s="1"/>
      <c r="X302" s="1"/>
      <c r="Y302" s="402"/>
    </row>
    <row r="303" spans="6:25" x14ac:dyDescent="0.2">
      <c r="F303" s="21"/>
      <c r="G303" s="21"/>
      <c r="H303" s="511"/>
      <c r="I303" s="1"/>
      <c r="J303" s="1"/>
      <c r="K303" s="12"/>
      <c r="L303" s="24"/>
      <c r="M303" s="504"/>
      <c r="N303" s="24"/>
      <c r="O303" s="504"/>
      <c r="P303" s="316"/>
      <c r="Q303" s="24"/>
      <c r="R303" s="24"/>
      <c r="S303" s="511"/>
      <c r="T303" s="24"/>
      <c r="U303" s="24"/>
      <c r="V303" s="1"/>
      <c r="W303" s="1"/>
      <c r="X303" s="1"/>
      <c r="Y303" s="402"/>
    </row>
    <row r="304" spans="6:25" x14ac:dyDescent="0.2">
      <c r="F304" s="21"/>
      <c r="G304" s="21"/>
      <c r="H304" s="511"/>
      <c r="I304" s="1"/>
      <c r="J304" s="1"/>
      <c r="K304" s="12"/>
      <c r="L304" s="24"/>
      <c r="M304" s="504"/>
      <c r="N304" s="24"/>
      <c r="O304" s="504"/>
      <c r="P304" s="316"/>
      <c r="Q304" s="24"/>
      <c r="R304" s="24"/>
      <c r="S304" s="511"/>
      <c r="T304" s="24"/>
      <c r="U304" s="24"/>
      <c r="V304" s="1"/>
      <c r="W304" s="1"/>
      <c r="X304" s="1"/>
      <c r="Y304" s="402"/>
    </row>
    <row r="305" spans="6:25" x14ac:dyDescent="0.2">
      <c r="F305" s="21"/>
      <c r="G305" s="21"/>
      <c r="H305" s="511"/>
      <c r="I305" s="1"/>
      <c r="J305" s="1"/>
      <c r="K305" s="12"/>
      <c r="L305" s="24"/>
      <c r="M305" s="504"/>
      <c r="N305" s="24"/>
      <c r="O305" s="504"/>
      <c r="P305" s="316"/>
      <c r="Q305" s="24"/>
      <c r="R305" s="24"/>
      <c r="S305" s="511"/>
      <c r="T305" s="24"/>
      <c r="U305" s="24"/>
      <c r="V305" s="1"/>
      <c r="W305" s="1"/>
      <c r="X305" s="1"/>
      <c r="Y305" s="402"/>
    </row>
    <row r="306" spans="6:25" x14ac:dyDescent="0.2">
      <c r="F306" s="21"/>
      <c r="G306" s="21"/>
      <c r="H306" s="511"/>
      <c r="I306" s="1"/>
      <c r="J306" s="1"/>
      <c r="K306" s="12"/>
      <c r="L306" s="24"/>
      <c r="M306" s="504"/>
      <c r="N306" s="24"/>
      <c r="O306" s="504"/>
      <c r="P306" s="316"/>
      <c r="Q306" s="24"/>
      <c r="R306" s="24"/>
      <c r="S306" s="511"/>
      <c r="T306" s="24"/>
      <c r="U306" s="24"/>
      <c r="V306" s="1"/>
      <c r="W306" s="1"/>
      <c r="X306" s="1"/>
      <c r="Y306" s="402"/>
    </row>
    <row r="307" spans="6:25" x14ac:dyDescent="0.2">
      <c r="F307" s="21"/>
      <c r="G307" s="21"/>
      <c r="H307" s="511"/>
      <c r="I307" s="1"/>
      <c r="J307" s="1"/>
      <c r="K307" s="12"/>
      <c r="L307" s="24"/>
      <c r="M307" s="504"/>
      <c r="N307" s="24"/>
      <c r="O307" s="504"/>
      <c r="P307" s="316"/>
      <c r="Q307" s="24"/>
      <c r="R307" s="24"/>
      <c r="S307" s="511"/>
      <c r="T307" s="24"/>
      <c r="U307" s="24"/>
      <c r="V307" s="1"/>
      <c r="W307" s="1"/>
      <c r="X307" s="1"/>
      <c r="Y307" s="402"/>
    </row>
    <row r="308" spans="6:25" x14ac:dyDescent="0.2">
      <c r="F308" s="21"/>
      <c r="G308" s="21"/>
      <c r="H308" s="511"/>
      <c r="I308" s="1"/>
      <c r="J308" s="1"/>
      <c r="K308" s="12"/>
      <c r="L308" s="24"/>
      <c r="M308" s="504"/>
      <c r="N308" s="24"/>
      <c r="O308" s="504"/>
      <c r="P308" s="316"/>
      <c r="Q308" s="24"/>
      <c r="R308" s="24"/>
      <c r="S308" s="511"/>
      <c r="T308" s="24"/>
      <c r="U308" s="24"/>
      <c r="V308" s="1"/>
      <c r="W308" s="1"/>
      <c r="X308" s="1"/>
      <c r="Y308" s="402"/>
    </row>
    <row r="309" spans="6:25" x14ac:dyDescent="0.2">
      <c r="F309" s="21"/>
      <c r="G309" s="21"/>
      <c r="H309" s="511"/>
      <c r="I309" s="1"/>
      <c r="J309" s="1"/>
      <c r="K309" s="12"/>
      <c r="L309" s="24"/>
      <c r="M309" s="504"/>
      <c r="N309" s="24"/>
      <c r="O309" s="504"/>
      <c r="P309" s="316"/>
      <c r="Q309" s="24"/>
      <c r="R309" s="24"/>
      <c r="S309" s="511"/>
      <c r="T309" s="24"/>
      <c r="U309" s="24"/>
      <c r="V309" s="1"/>
      <c r="W309" s="1"/>
      <c r="X309" s="1"/>
      <c r="Y309" s="402"/>
    </row>
    <row r="310" spans="6:25" x14ac:dyDescent="0.2">
      <c r="F310" s="21"/>
      <c r="G310" s="21"/>
      <c r="H310" s="511"/>
      <c r="I310" s="1"/>
      <c r="J310" s="1"/>
      <c r="K310" s="12"/>
      <c r="L310" s="24"/>
      <c r="M310" s="504"/>
      <c r="N310" s="24"/>
      <c r="O310" s="504"/>
      <c r="P310" s="316"/>
      <c r="Q310" s="24"/>
      <c r="R310" s="24"/>
      <c r="S310" s="511"/>
      <c r="T310" s="24"/>
      <c r="U310" s="24"/>
      <c r="V310" s="1"/>
      <c r="W310" s="1"/>
      <c r="X310" s="1"/>
      <c r="Y310" s="402"/>
    </row>
    <row r="311" spans="6:25" x14ac:dyDescent="0.2">
      <c r="F311" s="21"/>
      <c r="G311" s="21"/>
      <c r="H311" s="511"/>
      <c r="I311" s="1"/>
      <c r="J311" s="1"/>
      <c r="K311" s="12"/>
      <c r="L311" s="24"/>
      <c r="M311" s="504"/>
      <c r="N311" s="24"/>
      <c r="O311" s="504"/>
      <c r="P311" s="316"/>
      <c r="Q311" s="24"/>
      <c r="R311" s="24"/>
      <c r="S311" s="511"/>
      <c r="T311" s="24"/>
      <c r="U311" s="24"/>
      <c r="V311" s="1"/>
      <c r="W311" s="1"/>
      <c r="X311" s="1"/>
      <c r="Y311" s="402"/>
    </row>
    <row r="312" spans="6:25" x14ac:dyDescent="0.2">
      <c r="F312" s="21"/>
      <c r="G312" s="21"/>
      <c r="H312" s="511"/>
      <c r="I312" s="1"/>
      <c r="J312" s="1"/>
      <c r="K312" s="12"/>
      <c r="L312" s="24"/>
      <c r="M312" s="504"/>
      <c r="N312" s="24"/>
      <c r="O312" s="504"/>
      <c r="P312" s="316"/>
      <c r="Q312" s="24"/>
      <c r="R312" s="24"/>
      <c r="S312" s="511"/>
      <c r="T312" s="24"/>
      <c r="U312" s="24"/>
      <c r="V312" s="1"/>
      <c r="W312" s="1"/>
      <c r="X312" s="1"/>
      <c r="Y312" s="402"/>
    </row>
    <row r="313" spans="6:25" x14ac:dyDescent="0.2">
      <c r="F313" s="21"/>
      <c r="G313" s="21"/>
      <c r="H313" s="511"/>
      <c r="I313" s="1"/>
      <c r="J313" s="1"/>
      <c r="K313" s="12"/>
      <c r="L313" s="24"/>
      <c r="M313" s="504"/>
      <c r="N313" s="24"/>
      <c r="O313" s="504"/>
      <c r="P313" s="316"/>
      <c r="Q313" s="24"/>
      <c r="R313" s="24"/>
      <c r="S313" s="511"/>
      <c r="T313" s="24"/>
      <c r="U313" s="24"/>
      <c r="V313" s="1"/>
      <c r="W313" s="1"/>
      <c r="X313" s="1"/>
      <c r="Y313" s="402"/>
    </row>
    <row r="314" spans="6:25" x14ac:dyDescent="0.2">
      <c r="F314" s="21"/>
      <c r="G314" s="21"/>
      <c r="H314" s="511"/>
      <c r="I314" s="1"/>
      <c r="J314" s="1"/>
      <c r="K314" s="12"/>
      <c r="L314" s="24"/>
      <c r="M314" s="504"/>
      <c r="N314" s="24"/>
      <c r="O314" s="504"/>
      <c r="P314" s="316"/>
      <c r="Q314" s="24"/>
      <c r="R314" s="24"/>
      <c r="S314" s="511"/>
      <c r="T314" s="24"/>
      <c r="U314" s="24"/>
      <c r="V314" s="1"/>
      <c r="W314" s="1"/>
      <c r="X314" s="1"/>
      <c r="Y314" s="402"/>
    </row>
    <row r="315" spans="6:25" x14ac:dyDescent="0.2">
      <c r="F315" s="21"/>
      <c r="G315" s="21"/>
      <c r="H315" s="511"/>
      <c r="I315" s="1"/>
      <c r="J315" s="1"/>
      <c r="K315" s="12"/>
      <c r="L315" s="24"/>
      <c r="M315" s="504"/>
      <c r="N315" s="24"/>
      <c r="O315" s="504"/>
      <c r="P315" s="316"/>
      <c r="Q315" s="24"/>
      <c r="R315" s="24"/>
      <c r="S315" s="511"/>
      <c r="T315" s="24"/>
      <c r="U315" s="24"/>
      <c r="V315" s="1"/>
      <c r="W315" s="1"/>
      <c r="X315" s="1"/>
      <c r="Y315" s="402"/>
    </row>
    <row r="316" spans="6:25" x14ac:dyDescent="0.2">
      <c r="F316" s="21"/>
      <c r="G316" s="21"/>
      <c r="H316" s="511"/>
      <c r="I316" s="1"/>
      <c r="J316" s="1"/>
      <c r="K316" s="12"/>
      <c r="L316" s="24"/>
      <c r="M316" s="504"/>
      <c r="N316" s="24"/>
      <c r="O316" s="504"/>
      <c r="P316" s="316"/>
      <c r="Q316" s="24"/>
      <c r="R316" s="24"/>
      <c r="S316" s="511"/>
      <c r="T316" s="24"/>
      <c r="U316" s="24"/>
      <c r="V316" s="1"/>
      <c r="W316" s="1"/>
      <c r="X316" s="1"/>
      <c r="Y316" s="402"/>
    </row>
    <row r="317" spans="6:25" x14ac:dyDescent="0.2">
      <c r="F317" s="21"/>
      <c r="G317" s="21"/>
      <c r="H317" s="511"/>
      <c r="I317" s="1"/>
      <c r="J317" s="1"/>
      <c r="K317" s="12"/>
      <c r="L317" s="24"/>
      <c r="M317" s="504"/>
      <c r="N317" s="24"/>
      <c r="O317" s="504"/>
      <c r="P317" s="316"/>
      <c r="Q317" s="24"/>
      <c r="R317" s="24"/>
      <c r="S317" s="511"/>
      <c r="T317" s="24"/>
      <c r="U317" s="24"/>
      <c r="V317" s="1"/>
      <c r="W317" s="1"/>
      <c r="X317" s="1"/>
      <c r="Y317" s="402"/>
    </row>
    <row r="318" spans="6:25" x14ac:dyDescent="0.2">
      <c r="F318" s="21"/>
      <c r="G318" s="21"/>
      <c r="H318" s="511"/>
      <c r="I318" s="1"/>
      <c r="J318" s="1"/>
      <c r="K318" s="12"/>
      <c r="L318" s="24"/>
      <c r="M318" s="504"/>
      <c r="N318" s="24"/>
      <c r="O318" s="504"/>
      <c r="P318" s="316"/>
      <c r="Q318" s="24"/>
      <c r="R318" s="24"/>
      <c r="S318" s="511"/>
      <c r="T318" s="24"/>
      <c r="U318" s="24"/>
      <c r="V318" s="1"/>
      <c r="W318" s="1"/>
      <c r="X318" s="1"/>
      <c r="Y318" s="402"/>
    </row>
    <row r="319" spans="6:25" x14ac:dyDescent="0.2">
      <c r="F319" s="21"/>
      <c r="G319" s="21"/>
      <c r="H319" s="511"/>
      <c r="I319" s="1"/>
      <c r="J319" s="1"/>
      <c r="K319" s="12"/>
      <c r="L319" s="24"/>
      <c r="M319" s="504"/>
      <c r="N319" s="24"/>
      <c r="O319" s="504"/>
      <c r="P319" s="316"/>
      <c r="Q319" s="24"/>
      <c r="R319" s="24"/>
      <c r="S319" s="511"/>
      <c r="T319" s="24"/>
      <c r="U319" s="24"/>
      <c r="V319" s="1"/>
      <c r="W319" s="1"/>
      <c r="X319" s="1"/>
      <c r="Y319" s="402"/>
    </row>
    <row r="320" spans="6:25" x14ac:dyDescent="0.2">
      <c r="F320" s="21"/>
      <c r="G320" s="21"/>
      <c r="H320" s="511"/>
      <c r="I320" s="1"/>
      <c r="J320" s="1"/>
      <c r="K320" s="12"/>
      <c r="L320" s="24"/>
      <c r="M320" s="504"/>
      <c r="N320" s="24"/>
      <c r="O320" s="504"/>
      <c r="P320" s="316"/>
      <c r="Q320" s="24"/>
      <c r="R320" s="24"/>
      <c r="S320" s="511"/>
      <c r="T320" s="24"/>
      <c r="U320" s="24"/>
      <c r="V320" s="1"/>
      <c r="W320" s="1"/>
      <c r="X320" s="1"/>
      <c r="Y320" s="402"/>
    </row>
    <row r="321" spans="6:25" x14ac:dyDescent="0.2">
      <c r="F321" s="21"/>
      <c r="G321" s="21"/>
      <c r="H321" s="511"/>
      <c r="I321" s="1"/>
      <c r="J321" s="1"/>
      <c r="K321" s="12"/>
      <c r="L321" s="24"/>
      <c r="M321" s="504"/>
      <c r="N321" s="24"/>
      <c r="O321" s="504"/>
      <c r="P321" s="316"/>
      <c r="Q321" s="24"/>
      <c r="R321" s="24"/>
      <c r="S321" s="511"/>
      <c r="T321" s="24"/>
      <c r="U321" s="24"/>
      <c r="V321" s="1"/>
      <c r="W321" s="1"/>
      <c r="X321" s="1"/>
      <c r="Y321" s="402"/>
    </row>
    <row r="322" spans="6:25" x14ac:dyDescent="0.2">
      <c r="F322" s="21"/>
      <c r="G322" s="21"/>
      <c r="H322" s="511"/>
      <c r="I322" s="1"/>
      <c r="J322" s="1"/>
      <c r="K322" s="12"/>
      <c r="L322" s="24"/>
      <c r="M322" s="504"/>
      <c r="N322" s="24"/>
      <c r="O322" s="504"/>
      <c r="P322" s="316"/>
      <c r="Q322" s="24"/>
      <c r="R322" s="24"/>
      <c r="S322" s="511"/>
      <c r="T322" s="24"/>
      <c r="U322" s="24"/>
      <c r="V322" s="1"/>
      <c r="W322" s="1"/>
      <c r="X322" s="1"/>
      <c r="Y322" s="402"/>
    </row>
    <row r="323" spans="6:25" x14ac:dyDescent="0.2">
      <c r="F323" s="21"/>
      <c r="G323" s="21"/>
      <c r="H323" s="511"/>
      <c r="I323" s="1"/>
      <c r="J323" s="1"/>
      <c r="K323" s="12"/>
      <c r="L323" s="24"/>
      <c r="M323" s="504"/>
      <c r="N323" s="24"/>
      <c r="O323" s="504"/>
      <c r="P323" s="316"/>
      <c r="Q323" s="24"/>
      <c r="R323" s="24"/>
      <c r="S323" s="511"/>
      <c r="T323" s="24"/>
      <c r="U323" s="24"/>
      <c r="V323" s="1"/>
      <c r="W323" s="1"/>
      <c r="X323" s="1"/>
      <c r="Y323" s="402"/>
    </row>
    <row r="324" spans="6:25" x14ac:dyDescent="0.2">
      <c r="F324" s="21"/>
      <c r="G324" s="21"/>
      <c r="H324" s="511"/>
      <c r="I324" s="1"/>
      <c r="J324" s="1"/>
      <c r="K324" s="12"/>
      <c r="L324" s="24"/>
      <c r="M324" s="504"/>
      <c r="N324" s="24"/>
      <c r="O324" s="504"/>
      <c r="P324" s="316"/>
      <c r="Q324" s="24"/>
      <c r="R324" s="24"/>
      <c r="S324" s="511"/>
      <c r="T324" s="24"/>
      <c r="U324" s="24"/>
      <c r="V324" s="1"/>
      <c r="W324" s="1"/>
      <c r="X324" s="1"/>
      <c r="Y324" s="402"/>
    </row>
    <row r="325" spans="6:25" x14ac:dyDescent="0.2">
      <c r="F325" s="21"/>
      <c r="G325" s="21"/>
      <c r="H325" s="511"/>
      <c r="I325" s="1"/>
      <c r="J325" s="1"/>
      <c r="K325" s="12"/>
      <c r="L325" s="24"/>
      <c r="M325" s="504"/>
      <c r="N325" s="24"/>
      <c r="O325" s="504"/>
      <c r="P325" s="316"/>
      <c r="Q325" s="24"/>
      <c r="R325" s="24"/>
      <c r="S325" s="511"/>
      <c r="T325" s="24"/>
      <c r="U325" s="24"/>
      <c r="V325" s="1"/>
      <c r="W325" s="1"/>
      <c r="X325" s="1"/>
      <c r="Y325" s="402"/>
    </row>
    <row r="326" spans="6:25" x14ac:dyDescent="0.2">
      <c r="F326" s="21"/>
      <c r="G326" s="21"/>
      <c r="H326" s="511"/>
      <c r="I326" s="1"/>
      <c r="J326" s="1"/>
      <c r="K326" s="12"/>
      <c r="L326" s="24"/>
      <c r="M326" s="504"/>
      <c r="N326" s="24"/>
      <c r="O326" s="504"/>
      <c r="P326" s="316"/>
      <c r="Q326" s="24"/>
      <c r="R326" s="24"/>
      <c r="S326" s="511"/>
      <c r="T326" s="24"/>
      <c r="U326" s="24"/>
      <c r="V326" s="1"/>
      <c r="W326" s="1"/>
      <c r="X326" s="1"/>
      <c r="Y326" s="402"/>
    </row>
    <row r="327" spans="6:25" x14ac:dyDescent="0.2">
      <c r="F327" s="21"/>
      <c r="G327" s="21"/>
      <c r="H327" s="511"/>
      <c r="I327" s="1"/>
      <c r="J327" s="1"/>
      <c r="K327" s="12"/>
      <c r="L327" s="24"/>
      <c r="M327" s="504"/>
      <c r="N327" s="24"/>
      <c r="O327" s="504"/>
      <c r="P327" s="316"/>
      <c r="Q327" s="24"/>
      <c r="R327" s="24"/>
      <c r="S327" s="511"/>
      <c r="T327" s="24"/>
      <c r="U327" s="24"/>
      <c r="V327" s="1"/>
      <c r="W327" s="1"/>
      <c r="X327" s="1"/>
      <c r="Y327" s="402"/>
    </row>
    <row r="328" spans="6:25" x14ac:dyDescent="0.2">
      <c r="F328" s="21"/>
      <c r="G328" s="21"/>
      <c r="H328" s="511"/>
      <c r="I328" s="1"/>
      <c r="J328" s="1"/>
      <c r="K328" s="12"/>
      <c r="L328" s="24"/>
      <c r="M328" s="504"/>
      <c r="N328" s="24"/>
      <c r="O328" s="504"/>
      <c r="P328" s="316"/>
      <c r="Q328" s="24"/>
      <c r="R328" s="24"/>
      <c r="S328" s="511"/>
      <c r="T328" s="24"/>
      <c r="U328" s="24"/>
      <c r="V328" s="1"/>
      <c r="W328" s="1"/>
      <c r="X328" s="1"/>
      <c r="Y328" s="402"/>
    </row>
    <row r="329" spans="6:25" x14ac:dyDescent="0.2">
      <c r="F329" s="21"/>
      <c r="G329" s="21"/>
      <c r="H329" s="511"/>
      <c r="I329" s="1"/>
      <c r="J329" s="1"/>
      <c r="K329" s="12"/>
      <c r="L329" s="24"/>
      <c r="M329" s="504"/>
      <c r="N329" s="24"/>
      <c r="O329" s="504"/>
      <c r="P329" s="316"/>
      <c r="Q329" s="24"/>
      <c r="R329" s="24"/>
      <c r="S329" s="511"/>
      <c r="T329" s="24"/>
      <c r="U329" s="24"/>
      <c r="V329" s="1"/>
      <c r="W329" s="1"/>
      <c r="X329" s="1"/>
      <c r="Y329" s="402"/>
    </row>
    <row r="330" spans="6:25" x14ac:dyDescent="0.2">
      <c r="F330" s="21"/>
      <c r="G330" s="21"/>
      <c r="H330" s="511"/>
      <c r="I330" s="1"/>
      <c r="J330" s="1"/>
      <c r="K330" s="12"/>
      <c r="L330" s="24"/>
      <c r="M330" s="504"/>
      <c r="N330" s="24"/>
      <c r="O330" s="504"/>
      <c r="P330" s="316"/>
      <c r="Q330" s="24"/>
      <c r="R330" s="24"/>
      <c r="S330" s="511"/>
      <c r="T330" s="24"/>
      <c r="U330" s="24"/>
      <c r="V330" s="1"/>
      <c r="W330" s="1"/>
      <c r="X330" s="1"/>
      <c r="Y330" s="402"/>
    </row>
    <row r="331" spans="6:25" x14ac:dyDescent="0.2">
      <c r="F331" s="21"/>
      <c r="G331" s="21"/>
      <c r="H331" s="511"/>
      <c r="I331" s="1"/>
      <c r="J331" s="1"/>
      <c r="K331" s="12"/>
      <c r="L331" s="24"/>
      <c r="M331" s="504"/>
      <c r="N331" s="24"/>
      <c r="O331" s="504"/>
      <c r="P331" s="316"/>
      <c r="Q331" s="24"/>
      <c r="R331" s="24"/>
      <c r="S331" s="511"/>
      <c r="T331" s="24"/>
      <c r="U331" s="24"/>
      <c r="V331" s="1"/>
      <c r="W331" s="1"/>
      <c r="X331" s="1"/>
      <c r="Y331" s="402"/>
    </row>
    <row r="332" spans="6:25" x14ac:dyDescent="0.2">
      <c r="F332" s="21"/>
      <c r="G332" s="21"/>
      <c r="H332" s="511"/>
      <c r="I332" s="1"/>
      <c r="J332" s="1"/>
      <c r="K332" s="12"/>
      <c r="L332" s="24"/>
      <c r="M332" s="504"/>
      <c r="N332" s="24"/>
      <c r="O332" s="504"/>
      <c r="P332" s="316"/>
      <c r="Q332" s="24"/>
      <c r="R332" s="24"/>
      <c r="S332" s="511"/>
      <c r="T332" s="24"/>
      <c r="U332" s="24"/>
      <c r="V332" s="1"/>
      <c r="W332" s="1"/>
      <c r="X332" s="1"/>
      <c r="Y332" s="402"/>
    </row>
    <row r="333" spans="6:25" x14ac:dyDescent="0.2">
      <c r="F333" s="21"/>
      <c r="G333" s="21"/>
      <c r="H333" s="511"/>
      <c r="I333" s="1"/>
      <c r="J333" s="1"/>
      <c r="K333" s="12"/>
      <c r="L333" s="24"/>
      <c r="M333" s="504"/>
      <c r="N333" s="24"/>
      <c r="O333" s="504"/>
      <c r="P333" s="316"/>
      <c r="Q333" s="24"/>
      <c r="R333" s="24"/>
      <c r="S333" s="511"/>
      <c r="T333" s="24"/>
      <c r="U333" s="24"/>
      <c r="V333" s="1"/>
      <c r="W333" s="1"/>
      <c r="X333" s="1"/>
      <c r="Y333" s="402"/>
    </row>
    <row r="334" spans="6:25" x14ac:dyDescent="0.2">
      <c r="F334" s="21"/>
      <c r="G334" s="21"/>
      <c r="H334" s="511"/>
      <c r="I334" s="1"/>
      <c r="J334" s="1"/>
      <c r="K334" s="12"/>
      <c r="L334" s="24"/>
      <c r="M334" s="504"/>
      <c r="N334" s="24"/>
      <c r="O334" s="504"/>
      <c r="P334" s="316"/>
      <c r="Q334" s="24"/>
      <c r="R334" s="24"/>
      <c r="S334" s="511"/>
      <c r="T334" s="24"/>
      <c r="U334" s="24"/>
      <c r="V334" s="1"/>
      <c r="W334" s="1"/>
      <c r="X334" s="1"/>
      <c r="Y334" s="402"/>
    </row>
    <row r="335" spans="6:25" x14ac:dyDescent="0.2">
      <c r="F335" s="21"/>
      <c r="G335" s="21"/>
      <c r="H335" s="511"/>
      <c r="I335" s="1"/>
      <c r="J335" s="1"/>
      <c r="K335" s="12"/>
      <c r="L335" s="24"/>
      <c r="M335" s="504"/>
      <c r="N335" s="24"/>
      <c r="O335" s="504"/>
      <c r="P335" s="316"/>
      <c r="Q335" s="24"/>
      <c r="R335" s="24"/>
      <c r="S335" s="511"/>
      <c r="T335" s="24"/>
      <c r="U335" s="24"/>
      <c r="V335" s="1"/>
      <c r="W335" s="1"/>
      <c r="X335" s="1"/>
      <c r="Y335" s="402"/>
    </row>
    <row r="336" spans="6:25" x14ac:dyDescent="0.2">
      <c r="F336" s="21"/>
      <c r="G336" s="21"/>
      <c r="H336" s="511"/>
      <c r="I336" s="1"/>
      <c r="J336" s="1"/>
      <c r="K336" s="12"/>
      <c r="L336" s="24"/>
      <c r="M336" s="504"/>
      <c r="N336" s="24"/>
      <c r="O336" s="504"/>
      <c r="P336" s="316"/>
      <c r="Q336" s="24"/>
      <c r="R336" s="24"/>
      <c r="S336" s="511"/>
      <c r="T336" s="24"/>
      <c r="U336" s="24"/>
      <c r="V336" s="1"/>
      <c r="W336" s="1"/>
      <c r="X336" s="1"/>
      <c r="Y336" s="402"/>
    </row>
    <row r="337" spans="6:25" x14ac:dyDescent="0.2">
      <c r="F337" s="21"/>
      <c r="G337" s="21"/>
      <c r="H337" s="511"/>
      <c r="I337" s="1"/>
      <c r="J337" s="1"/>
      <c r="K337" s="12"/>
      <c r="L337" s="24"/>
      <c r="M337" s="504"/>
      <c r="N337" s="24"/>
      <c r="O337" s="504"/>
      <c r="P337" s="316"/>
      <c r="Q337" s="24"/>
      <c r="R337" s="24"/>
      <c r="S337" s="511"/>
      <c r="T337" s="24"/>
      <c r="U337" s="24"/>
      <c r="V337" s="1"/>
      <c r="W337" s="1"/>
      <c r="X337" s="1"/>
      <c r="Y337" s="402"/>
    </row>
    <row r="338" spans="6:25" x14ac:dyDescent="0.2">
      <c r="F338" s="21"/>
      <c r="G338" s="21"/>
      <c r="H338" s="511"/>
      <c r="I338" s="1"/>
      <c r="J338" s="1"/>
      <c r="K338" s="12"/>
      <c r="L338" s="24"/>
      <c r="M338" s="504"/>
      <c r="N338" s="24"/>
      <c r="O338" s="504"/>
      <c r="P338" s="316"/>
      <c r="Q338" s="24"/>
      <c r="R338" s="24"/>
      <c r="S338" s="511"/>
      <c r="T338" s="24"/>
      <c r="U338" s="24"/>
      <c r="V338" s="1"/>
      <c r="W338" s="1"/>
      <c r="X338" s="1"/>
      <c r="Y338" s="402"/>
    </row>
    <row r="339" spans="6:25" x14ac:dyDescent="0.2">
      <c r="F339" s="21"/>
      <c r="G339" s="21"/>
      <c r="H339" s="511"/>
      <c r="I339" s="1"/>
      <c r="J339" s="1"/>
      <c r="K339" s="12"/>
      <c r="L339" s="24"/>
      <c r="M339" s="504"/>
      <c r="N339" s="24"/>
      <c r="O339" s="504"/>
      <c r="P339" s="316"/>
      <c r="Q339" s="24"/>
      <c r="R339" s="24"/>
      <c r="S339" s="511"/>
      <c r="T339" s="24"/>
      <c r="U339" s="24"/>
      <c r="V339" s="1"/>
      <c r="W339" s="1"/>
      <c r="X339" s="1"/>
      <c r="Y339" s="402"/>
    </row>
    <row r="340" spans="6:25" x14ac:dyDescent="0.2">
      <c r="F340" s="21"/>
      <c r="G340" s="21"/>
      <c r="H340" s="511"/>
      <c r="I340" s="1"/>
      <c r="J340" s="1"/>
      <c r="K340" s="12"/>
      <c r="L340" s="24"/>
      <c r="M340" s="504"/>
      <c r="N340" s="24"/>
      <c r="O340" s="504"/>
      <c r="P340" s="316"/>
      <c r="Q340" s="24"/>
      <c r="R340" s="24"/>
      <c r="S340" s="511"/>
      <c r="T340" s="24"/>
      <c r="U340" s="24"/>
      <c r="V340" s="1"/>
      <c r="W340" s="1"/>
      <c r="X340" s="1"/>
      <c r="Y340" s="402"/>
    </row>
    <row r="341" spans="6:25" x14ac:dyDescent="0.2">
      <c r="F341" s="21"/>
      <c r="G341" s="21"/>
      <c r="H341" s="511"/>
      <c r="I341" s="1"/>
      <c r="J341" s="1"/>
      <c r="K341" s="12"/>
      <c r="L341" s="24"/>
      <c r="M341" s="504"/>
      <c r="N341" s="24"/>
      <c r="O341" s="504"/>
      <c r="P341" s="316"/>
      <c r="Q341" s="24"/>
      <c r="R341" s="24"/>
      <c r="S341" s="511"/>
      <c r="T341" s="24"/>
      <c r="U341" s="24"/>
      <c r="V341" s="1"/>
      <c r="W341" s="1"/>
      <c r="X341" s="1"/>
      <c r="Y341" s="402"/>
    </row>
    <row r="342" spans="6:25" x14ac:dyDescent="0.2">
      <c r="F342" s="21"/>
      <c r="G342" s="21"/>
      <c r="H342" s="511"/>
      <c r="I342" s="1"/>
      <c r="J342" s="1"/>
      <c r="K342" s="12"/>
      <c r="L342" s="24"/>
      <c r="M342" s="504"/>
      <c r="N342" s="24"/>
      <c r="O342" s="504"/>
      <c r="P342" s="316"/>
      <c r="Q342" s="24"/>
      <c r="R342" s="24"/>
      <c r="S342" s="511"/>
      <c r="T342" s="24"/>
      <c r="U342" s="24"/>
      <c r="V342" s="1"/>
      <c r="W342" s="1"/>
      <c r="X342" s="1"/>
      <c r="Y342" s="402"/>
    </row>
    <row r="343" spans="6:25" x14ac:dyDescent="0.2">
      <c r="F343" s="21"/>
      <c r="G343" s="21"/>
      <c r="H343" s="511"/>
      <c r="I343" s="1"/>
      <c r="J343" s="1"/>
      <c r="K343" s="12"/>
      <c r="L343" s="24"/>
      <c r="M343" s="504"/>
      <c r="N343" s="24"/>
      <c r="O343" s="504"/>
      <c r="P343" s="316"/>
      <c r="Q343" s="24"/>
      <c r="R343" s="24"/>
      <c r="S343" s="511"/>
      <c r="T343" s="24"/>
      <c r="U343" s="24"/>
      <c r="V343" s="1"/>
      <c r="W343" s="1"/>
      <c r="X343" s="1"/>
      <c r="Y343" s="402"/>
    </row>
    <row r="344" spans="6:25" x14ac:dyDescent="0.2">
      <c r="F344" s="21"/>
      <c r="G344" s="21"/>
      <c r="H344" s="511"/>
      <c r="I344" s="1"/>
      <c r="J344" s="1"/>
      <c r="K344" s="12"/>
      <c r="L344" s="24"/>
      <c r="M344" s="504"/>
      <c r="N344" s="24"/>
      <c r="O344" s="504"/>
      <c r="P344" s="316"/>
      <c r="Q344" s="24"/>
      <c r="R344" s="24"/>
      <c r="S344" s="511"/>
      <c r="T344" s="24"/>
      <c r="U344" s="24"/>
      <c r="V344" s="1"/>
      <c r="W344" s="1"/>
      <c r="X344" s="1"/>
      <c r="Y344" s="402"/>
    </row>
    <row r="345" spans="6:25" x14ac:dyDescent="0.2">
      <c r="F345" s="21"/>
      <c r="G345" s="21"/>
      <c r="H345" s="511"/>
      <c r="I345" s="1"/>
      <c r="J345" s="1"/>
      <c r="K345" s="12"/>
      <c r="L345" s="24"/>
      <c r="M345" s="504"/>
      <c r="N345" s="24"/>
      <c r="O345" s="504"/>
      <c r="P345" s="316"/>
      <c r="Q345" s="24"/>
      <c r="R345" s="24"/>
      <c r="S345" s="511"/>
      <c r="T345" s="24"/>
      <c r="U345" s="24"/>
      <c r="V345" s="1"/>
      <c r="W345" s="1"/>
      <c r="X345" s="1"/>
      <c r="Y345" s="402"/>
    </row>
    <row r="346" spans="6:25" x14ac:dyDescent="0.2">
      <c r="F346" s="21"/>
      <c r="G346" s="21"/>
      <c r="H346" s="511"/>
      <c r="I346" s="1"/>
      <c r="J346" s="1"/>
      <c r="K346" s="12"/>
      <c r="L346" s="24"/>
      <c r="M346" s="504"/>
      <c r="N346" s="24"/>
      <c r="O346" s="504"/>
      <c r="P346" s="316"/>
      <c r="Q346" s="24"/>
      <c r="R346" s="24"/>
      <c r="S346" s="511"/>
      <c r="T346" s="24"/>
      <c r="U346" s="24"/>
      <c r="V346" s="1"/>
      <c r="W346" s="1"/>
      <c r="X346" s="1"/>
      <c r="Y346" s="402"/>
    </row>
    <row r="347" spans="6:25" x14ac:dyDescent="0.2">
      <c r="F347" s="21"/>
      <c r="G347" s="21"/>
      <c r="H347" s="511"/>
      <c r="I347" s="1"/>
      <c r="J347" s="1"/>
      <c r="K347" s="12"/>
      <c r="L347" s="24"/>
      <c r="M347" s="504"/>
      <c r="N347" s="24"/>
      <c r="O347" s="504"/>
      <c r="P347" s="316"/>
      <c r="Q347" s="24"/>
      <c r="R347" s="24"/>
      <c r="S347" s="511"/>
      <c r="T347" s="24"/>
      <c r="U347" s="24"/>
      <c r="V347" s="1"/>
      <c r="W347" s="1"/>
      <c r="X347" s="1"/>
      <c r="Y347" s="402"/>
    </row>
    <row r="348" spans="6:25" x14ac:dyDescent="0.2">
      <c r="F348" s="21"/>
      <c r="G348" s="21"/>
      <c r="H348" s="511"/>
      <c r="I348" s="1"/>
      <c r="J348" s="1"/>
      <c r="K348" s="12"/>
      <c r="L348" s="24"/>
      <c r="M348" s="504"/>
      <c r="N348" s="24"/>
      <c r="O348" s="504"/>
      <c r="P348" s="316"/>
      <c r="Q348" s="24"/>
      <c r="R348" s="24"/>
      <c r="S348" s="511"/>
      <c r="T348" s="24"/>
      <c r="U348" s="24"/>
      <c r="V348" s="1"/>
      <c r="W348" s="1"/>
      <c r="X348" s="1"/>
      <c r="Y348" s="402"/>
    </row>
    <row r="349" spans="6:25" x14ac:dyDescent="0.2">
      <c r="F349" s="21"/>
      <c r="G349" s="21"/>
      <c r="H349" s="511"/>
      <c r="I349" s="1"/>
      <c r="J349" s="1"/>
      <c r="K349" s="12"/>
      <c r="L349" s="24"/>
      <c r="M349" s="504"/>
      <c r="N349" s="24"/>
      <c r="O349" s="504"/>
      <c r="P349" s="316"/>
      <c r="Q349" s="24"/>
      <c r="R349" s="24"/>
      <c r="S349" s="511"/>
      <c r="T349" s="24"/>
      <c r="U349" s="24"/>
      <c r="V349" s="1"/>
      <c r="W349" s="1"/>
      <c r="X349" s="1"/>
      <c r="Y349" s="402"/>
    </row>
    <row r="350" spans="6:25" x14ac:dyDescent="0.2">
      <c r="F350" s="21"/>
      <c r="G350" s="21"/>
      <c r="H350" s="511"/>
      <c r="I350" s="1"/>
      <c r="J350" s="1"/>
      <c r="K350" s="12"/>
      <c r="L350" s="24"/>
      <c r="M350" s="504"/>
      <c r="N350" s="24"/>
      <c r="O350" s="504"/>
      <c r="P350" s="316"/>
      <c r="Q350" s="24"/>
      <c r="R350" s="24"/>
      <c r="S350" s="511"/>
      <c r="T350" s="24"/>
      <c r="U350" s="24"/>
      <c r="V350" s="1"/>
      <c r="W350" s="1"/>
      <c r="X350" s="1"/>
      <c r="Y350" s="402"/>
    </row>
    <row r="351" spans="6:25" x14ac:dyDescent="0.2">
      <c r="F351" s="21"/>
      <c r="G351" s="21"/>
      <c r="H351" s="511"/>
      <c r="I351" s="1"/>
      <c r="J351" s="1"/>
      <c r="K351" s="12"/>
      <c r="L351" s="24"/>
      <c r="M351" s="504"/>
      <c r="N351" s="24"/>
      <c r="O351" s="504"/>
      <c r="P351" s="316"/>
      <c r="Q351" s="24"/>
      <c r="R351" s="24"/>
      <c r="S351" s="511"/>
      <c r="T351" s="24"/>
      <c r="U351" s="24"/>
      <c r="V351" s="1"/>
      <c r="W351" s="1"/>
      <c r="X351" s="1"/>
      <c r="Y351" s="402"/>
    </row>
    <row r="352" spans="6:25" x14ac:dyDescent="0.2">
      <c r="F352" s="21"/>
      <c r="G352" s="21"/>
      <c r="H352" s="511"/>
      <c r="I352" s="1"/>
      <c r="J352" s="1"/>
      <c r="K352" s="12"/>
      <c r="L352" s="24"/>
      <c r="M352" s="504"/>
      <c r="N352" s="24"/>
      <c r="O352" s="504"/>
      <c r="P352" s="316"/>
      <c r="Q352" s="24"/>
      <c r="R352" s="24"/>
      <c r="S352" s="511"/>
      <c r="T352" s="24"/>
      <c r="U352" s="24"/>
      <c r="V352" s="1"/>
      <c r="W352" s="1"/>
      <c r="X352" s="1"/>
      <c r="Y352" s="402"/>
    </row>
    <row r="353" spans="6:25" x14ac:dyDescent="0.2">
      <c r="F353" s="21"/>
      <c r="G353" s="21"/>
      <c r="H353" s="511"/>
      <c r="I353" s="1"/>
      <c r="J353" s="1"/>
      <c r="K353" s="12"/>
      <c r="L353" s="24"/>
      <c r="M353" s="504"/>
      <c r="N353" s="24"/>
      <c r="O353" s="504"/>
      <c r="P353" s="316"/>
      <c r="Q353" s="24"/>
      <c r="R353" s="24"/>
      <c r="S353" s="511"/>
      <c r="T353" s="24"/>
      <c r="U353" s="24"/>
      <c r="V353" s="1"/>
      <c r="W353" s="1"/>
      <c r="X353" s="1"/>
      <c r="Y353" s="402"/>
    </row>
    <row r="354" spans="6:25" x14ac:dyDescent="0.2">
      <c r="F354" s="21"/>
      <c r="G354" s="21"/>
      <c r="H354" s="511"/>
      <c r="I354" s="1"/>
      <c r="J354" s="1"/>
      <c r="K354" s="12"/>
      <c r="L354" s="24"/>
      <c r="M354" s="504"/>
      <c r="N354" s="24"/>
      <c r="O354" s="504"/>
      <c r="P354" s="316"/>
      <c r="Q354" s="24"/>
      <c r="R354" s="24"/>
      <c r="S354" s="511"/>
      <c r="T354" s="24"/>
      <c r="U354" s="24"/>
      <c r="V354" s="1"/>
      <c r="W354" s="1"/>
      <c r="X354" s="1"/>
      <c r="Y354" s="402"/>
    </row>
    <row r="355" spans="6:25" x14ac:dyDescent="0.2">
      <c r="F355" s="21"/>
      <c r="G355" s="21"/>
      <c r="H355" s="511"/>
      <c r="I355" s="1"/>
      <c r="J355" s="1"/>
      <c r="K355" s="12"/>
      <c r="L355" s="24"/>
      <c r="M355" s="504"/>
      <c r="N355" s="24"/>
      <c r="O355" s="504"/>
      <c r="P355" s="316"/>
      <c r="Q355" s="24"/>
      <c r="R355" s="24"/>
      <c r="S355" s="511"/>
      <c r="T355" s="24"/>
      <c r="U355" s="24"/>
      <c r="V355" s="1"/>
      <c r="W355" s="1"/>
      <c r="X355" s="1"/>
      <c r="Y355" s="402"/>
    </row>
    <row r="356" spans="6:25" x14ac:dyDescent="0.2">
      <c r="F356" s="21"/>
      <c r="G356" s="21"/>
      <c r="H356" s="511"/>
      <c r="I356" s="1"/>
      <c r="J356" s="1"/>
      <c r="K356" s="12"/>
      <c r="L356" s="24"/>
      <c r="M356" s="504"/>
      <c r="N356" s="24"/>
      <c r="O356" s="504"/>
      <c r="P356" s="316"/>
      <c r="Q356" s="24"/>
      <c r="R356" s="24"/>
      <c r="S356" s="511"/>
      <c r="T356" s="24"/>
      <c r="U356" s="24"/>
      <c r="V356" s="1"/>
      <c r="W356" s="1"/>
      <c r="X356" s="1"/>
      <c r="Y356" s="402"/>
    </row>
    <row r="357" spans="6:25" x14ac:dyDescent="0.2">
      <c r="F357" s="21"/>
      <c r="G357" s="21"/>
      <c r="H357" s="511"/>
      <c r="I357" s="1"/>
      <c r="J357" s="1"/>
      <c r="K357" s="12"/>
      <c r="L357" s="24"/>
      <c r="M357" s="504"/>
      <c r="N357" s="24"/>
      <c r="O357" s="504"/>
      <c r="P357" s="316"/>
      <c r="Q357" s="24"/>
      <c r="R357" s="24"/>
      <c r="S357" s="511"/>
      <c r="T357" s="24"/>
      <c r="U357" s="24"/>
      <c r="V357" s="1"/>
      <c r="W357" s="1"/>
      <c r="X357" s="1"/>
      <c r="Y357" s="402"/>
    </row>
    <row r="358" spans="6:25" x14ac:dyDescent="0.2">
      <c r="F358" s="21"/>
      <c r="G358" s="21"/>
      <c r="H358" s="511"/>
      <c r="I358" s="1"/>
      <c r="J358" s="1"/>
      <c r="K358" s="12"/>
      <c r="L358" s="24"/>
      <c r="M358" s="504"/>
      <c r="N358" s="24"/>
      <c r="O358" s="504"/>
      <c r="P358" s="316"/>
      <c r="Q358" s="24"/>
      <c r="R358" s="24"/>
      <c r="S358" s="511"/>
      <c r="T358" s="24"/>
      <c r="U358" s="24"/>
      <c r="V358" s="1"/>
      <c r="W358" s="1"/>
      <c r="X358" s="1"/>
      <c r="Y358" s="402"/>
    </row>
    <row r="359" spans="6:25" x14ac:dyDescent="0.2">
      <c r="F359" s="21"/>
      <c r="G359" s="21"/>
      <c r="H359" s="511"/>
      <c r="I359" s="1"/>
      <c r="J359" s="1"/>
      <c r="K359" s="12"/>
      <c r="L359" s="24"/>
      <c r="M359" s="504"/>
      <c r="N359" s="24"/>
      <c r="O359" s="504"/>
      <c r="P359" s="316"/>
      <c r="Q359" s="24"/>
      <c r="R359" s="24"/>
      <c r="S359" s="511"/>
      <c r="T359" s="24"/>
      <c r="U359" s="24"/>
      <c r="V359" s="1"/>
      <c r="W359" s="1"/>
      <c r="X359" s="1"/>
      <c r="Y359" s="402"/>
    </row>
    <row r="360" spans="6:25" x14ac:dyDescent="0.2">
      <c r="F360" s="21"/>
      <c r="G360" s="21"/>
      <c r="H360" s="511"/>
      <c r="I360" s="1"/>
      <c r="J360" s="1"/>
      <c r="K360" s="12"/>
      <c r="L360" s="24"/>
      <c r="M360" s="504"/>
      <c r="N360" s="24"/>
      <c r="O360" s="504"/>
      <c r="P360" s="316"/>
      <c r="Q360" s="24"/>
      <c r="R360" s="24"/>
      <c r="S360" s="511"/>
      <c r="T360" s="24"/>
      <c r="U360" s="24"/>
      <c r="V360" s="1"/>
      <c r="W360" s="1"/>
      <c r="X360" s="1"/>
      <c r="Y360" s="402"/>
    </row>
    <row r="361" spans="6:25" x14ac:dyDescent="0.2">
      <c r="F361" s="21"/>
      <c r="G361" s="21"/>
      <c r="H361" s="511"/>
      <c r="I361" s="1"/>
      <c r="J361" s="1"/>
      <c r="K361" s="12"/>
      <c r="L361" s="24"/>
      <c r="M361" s="504"/>
      <c r="N361" s="24"/>
      <c r="O361" s="504"/>
      <c r="P361" s="316"/>
      <c r="Q361" s="24"/>
      <c r="R361" s="24"/>
      <c r="S361" s="511"/>
      <c r="T361" s="24"/>
      <c r="U361" s="24"/>
      <c r="V361" s="1"/>
      <c r="W361" s="1"/>
      <c r="X361" s="1"/>
      <c r="Y361" s="402"/>
    </row>
    <row r="362" spans="6:25" x14ac:dyDescent="0.2">
      <c r="F362" s="21"/>
      <c r="G362" s="21"/>
      <c r="H362" s="511"/>
      <c r="I362" s="1"/>
      <c r="J362" s="1"/>
      <c r="K362" s="12"/>
      <c r="L362" s="24"/>
      <c r="M362" s="504"/>
      <c r="N362" s="24"/>
      <c r="O362" s="504"/>
      <c r="P362" s="316"/>
      <c r="Q362" s="24"/>
      <c r="R362" s="24"/>
      <c r="S362" s="511"/>
      <c r="T362" s="24"/>
      <c r="U362" s="24"/>
      <c r="V362" s="1"/>
      <c r="W362" s="1"/>
      <c r="X362" s="1"/>
      <c r="Y362" s="402"/>
    </row>
    <row r="363" spans="6:25" x14ac:dyDescent="0.2">
      <c r="F363" s="21"/>
      <c r="G363" s="21"/>
      <c r="H363" s="511"/>
      <c r="I363" s="1"/>
      <c r="J363" s="1"/>
      <c r="K363" s="12"/>
      <c r="L363" s="24"/>
      <c r="M363" s="504"/>
      <c r="N363" s="24"/>
      <c r="O363" s="504"/>
      <c r="P363" s="316"/>
      <c r="Q363" s="24"/>
      <c r="R363" s="24"/>
      <c r="S363" s="511"/>
      <c r="T363" s="24"/>
      <c r="U363" s="24"/>
      <c r="V363" s="1"/>
      <c r="W363" s="1"/>
      <c r="X363" s="1"/>
      <c r="Y363" s="402"/>
    </row>
    <row r="364" spans="6:25" x14ac:dyDescent="0.2">
      <c r="F364" s="21"/>
      <c r="G364" s="21"/>
      <c r="H364" s="511"/>
      <c r="I364" s="1"/>
      <c r="J364" s="1"/>
      <c r="K364" s="12"/>
      <c r="L364" s="24"/>
      <c r="M364" s="504"/>
      <c r="N364" s="24"/>
      <c r="O364" s="504"/>
      <c r="P364" s="316"/>
      <c r="Q364" s="24"/>
      <c r="R364" s="24"/>
      <c r="S364" s="511"/>
      <c r="T364" s="24"/>
      <c r="U364" s="24"/>
      <c r="V364" s="1"/>
      <c r="W364" s="1"/>
      <c r="X364" s="1"/>
      <c r="Y364" s="402"/>
    </row>
    <row r="365" spans="6:25" x14ac:dyDescent="0.2">
      <c r="F365" s="21"/>
      <c r="G365" s="21"/>
      <c r="H365" s="511"/>
      <c r="I365" s="1"/>
      <c r="J365" s="1"/>
      <c r="K365" s="12"/>
      <c r="L365" s="24"/>
      <c r="M365" s="504"/>
      <c r="N365" s="24"/>
      <c r="O365" s="504"/>
      <c r="P365" s="316"/>
      <c r="Q365" s="24"/>
      <c r="R365" s="24"/>
      <c r="S365" s="511"/>
      <c r="T365" s="24"/>
      <c r="U365" s="24"/>
      <c r="V365" s="1"/>
      <c r="W365" s="1"/>
      <c r="X365" s="1"/>
      <c r="Y365" s="402"/>
    </row>
    <row r="366" spans="6:25" x14ac:dyDescent="0.2">
      <c r="F366" s="21"/>
      <c r="G366" s="21"/>
      <c r="H366" s="511"/>
      <c r="I366" s="1"/>
      <c r="J366" s="1"/>
      <c r="K366" s="12"/>
      <c r="L366" s="24"/>
      <c r="M366" s="504"/>
      <c r="N366" s="24"/>
      <c r="O366" s="504"/>
      <c r="P366" s="316"/>
      <c r="Q366" s="24"/>
      <c r="R366" s="24"/>
      <c r="S366" s="511"/>
      <c r="T366" s="24"/>
      <c r="U366" s="24"/>
      <c r="V366" s="1"/>
      <c r="W366" s="1"/>
      <c r="X366" s="1"/>
      <c r="Y366" s="402"/>
    </row>
    <row r="367" spans="6:25" x14ac:dyDescent="0.2">
      <c r="F367" s="21"/>
      <c r="G367" s="21"/>
      <c r="H367" s="511"/>
      <c r="I367" s="1"/>
      <c r="J367" s="1"/>
      <c r="K367" s="12"/>
      <c r="L367" s="24"/>
      <c r="M367" s="504"/>
      <c r="N367" s="24"/>
      <c r="O367" s="504"/>
      <c r="P367" s="316"/>
      <c r="Q367" s="24"/>
      <c r="R367" s="24"/>
      <c r="S367" s="511"/>
      <c r="T367" s="24"/>
      <c r="U367" s="24"/>
      <c r="V367" s="1"/>
      <c r="W367" s="1"/>
      <c r="X367" s="1"/>
      <c r="Y367" s="402"/>
    </row>
    <row r="368" spans="6:25" x14ac:dyDescent="0.2">
      <c r="F368" s="21"/>
      <c r="G368" s="21"/>
      <c r="H368" s="511"/>
      <c r="I368" s="1"/>
      <c r="J368" s="1"/>
      <c r="K368" s="12"/>
      <c r="L368" s="24"/>
      <c r="M368" s="504"/>
      <c r="N368" s="24"/>
      <c r="O368" s="504"/>
      <c r="P368" s="316"/>
      <c r="Q368" s="24"/>
      <c r="R368" s="24"/>
      <c r="S368" s="511"/>
      <c r="T368" s="24"/>
      <c r="U368" s="24"/>
      <c r="V368" s="1"/>
      <c r="W368" s="1"/>
      <c r="X368" s="1"/>
      <c r="Y368" s="402"/>
    </row>
    <row r="369" spans="6:25" x14ac:dyDescent="0.2">
      <c r="F369" s="21"/>
      <c r="G369" s="21"/>
      <c r="H369" s="511"/>
      <c r="I369" s="1"/>
      <c r="J369" s="1"/>
      <c r="K369" s="12"/>
      <c r="L369" s="24"/>
      <c r="M369" s="504"/>
      <c r="N369" s="24"/>
      <c r="O369" s="504"/>
      <c r="P369" s="316"/>
      <c r="Q369" s="24"/>
      <c r="R369" s="24"/>
      <c r="S369" s="511"/>
      <c r="T369" s="24"/>
      <c r="U369" s="24"/>
      <c r="V369" s="1"/>
      <c r="W369" s="1"/>
      <c r="X369" s="1"/>
      <c r="Y369" s="402"/>
    </row>
    <row r="370" spans="6:25" x14ac:dyDescent="0.2">
      <c r="F370" s="21"/>
      <c r="G370" s="21"/>
      <c r="H370" s="511"/>
      <c r="I370" s="1"/>
      <c r="J370" s="1"/>
      <c r="K370" s="12"/>
      <c r="L370" s="24"/>
      <c r="M370" s="504"/>
      <c r="N370" s="24"/>
      <c r="O370" s="504"/>
      <c r="P370" s="316"/>
      <c r="Q370" s="24"/>
      <c r="R370" s="24"/>
      <c r="S370" s="511"/>
      <c r="T370" s="24"/>
      <c r="U370" s="24"/>
      <c r="V370" s="1"/>
      <c r="W370" s="1"/>
      <c r="X370" s="1"/>
      <c r="Y370" s="402"/>
    </row>
    <row r="371" spans="6:25" x14ac:dyDescent="0.2">
      <c r="F371" s="21"/>
      <c r="G371" s="21"/>
      <c r="H371" s="511"/>
      <c r="I371" s="1"/>
      <c r="J371" s="1"/>
      <c r="K371" s="12"/>
      <c r="L371" s="24"/>
      <c r="M371" s="504"/>
      <c r="N371" s="24"/>
      <c r="O371" s="504"/>
      <c r="P371" s="316"/>
      <c r="Q371" s="24"/>
      <c r="R371" s="24"/>
      <c r="S371" s="511"/>
      <c r="T371" s="24"/>
      <c r="U371" s="24"/>
      <c r="V371" s="1"/>
      <c r="W371" s="1"/>
      <c r="X371" s="1"/>
      <c r="Y371" s="402"/>
    </row>
    <row r="372" spans="6:25" x14ac:dyDescent="0.2">
      <c r="F372" s="21"/>
      <c r="G372" s="21"/>
      <c r="H372" s="511"/>
      <c r="I372" s="1"/>
      <c r="J372" s="1"/>
      <c r="K372" s="12"/>
      <c r="L372" s="24"/>
      <c r="M372" s="504"/>
      <c r="N372" s="24"/>
      <c r="O372" s="504"/>
      <c r="P372" s="316"/>
      <c r="Q372" s="24"/>
      <c r="R372" s="24"/>
      <c r="S372" s="511"/>
      <c r="T372" s="24"/>
      <c r="U372" s="24"/>
      <c r="V372" s="1"/>
      <c r="W372" s="1"/>
      <c r="X372" s="1"/>
      <c r="Y372" s="402"/>
    </row>
    <row r="373" spans="6:25" x14ac:dyDescent="0.2">
      <c r="F373" s="21"/>
      <c r="G373" s="21"/>
      <c r="H373" s="511"/>
      <c r="I373" s="1"/>
      <c r="J373" s="1"/>
      <c r="K373" s="12"/>
      <c r="L373" s="24"/>
      <c r="M373" s="504"/>
      <c r="N373" s="24"/>
      <c r="O373" s="504"/>
      <c r="P373" s="316"/>
      <c r="Q373" s="24"/>
      <c r="R373" s="24"/>
      <c r="S373" s="511"/>
      <c r="T373" s="24"/>
      <c r="U373" s="24"/>
      <c r="V373" s="1"/>
      <c r="W373" s="1"/>
      <c r="X373" s="1"/>
      <c r="Y373" s="402"/>
    </row>
    <row r="374" spans="6:25" x14ac:dyDescent="0.2">
      <c r="F374" s="21"/>
      <c r="G374" s="21"/>
      <c r="H374" s="511"/>
      <c r="I374" s="1"/>
      <c r="J374" s="1"/>
      <c r="K374" s="12"/>
      <c r="L374" s="24"/>
      <c r="M374" s="504"/>
      <c r="N374" s="24"/>
      <c r="O374" s="504"/>
      <c r="P374" s="316"/>
      <c r="Q374" s="24"/>
      <c r="R374" s="24"/>
      <c r="S374" s="511"/>
      <c r="T374" s="24"/>
      <c r="U374" s="24"/>
      <c r="V374" s="1"/>
      <c r="W374" s="1"/>
      <c r="X374" s="1"/>
      <c r="Y374" s="402"/>
    </row>
    <row r="375" spans="6:25" x14ac:dyDescent="0.2">
      <c r="F375" s="21"/>
      <c r="G375" s="21"/>
      <c r="H375" s="511"/>
      <c r="I375" s="1"/>
      <c r="J375" s="1"/>
      <c r="K375" s="12"/>
      <c r="L375" s="24"/>
      <c r="M375" s="504"/>
      <c r="N375" s="24"/>
      <c r="O375" s="504"/>
      <c r="P375" s="316"/>
      <c r="Q375" s="24"/>
      <c r="R375" s="24"/>
      <c r="S375" s="511"/>
      <c r="T375" s="24"/>
      <c r="U375" s="24"/>
      <c r="V375" s="1"/>
      <c r="W375" s="1"/>
      <c r="X375" s="1"/>
      <c r="Y375" s="402"/>
    </row>
    <row r="376" spans="6:25" x14ac:dyDescent="0.2">
      <c r="F376" s="21"/>
      <c r="G376" s="21"/>
      <c r="H376" s="511"/>
      <c r="I376" s="1"/>
      <c r="J376" s="1"/>
      <c r="K376" s="12"/>
      <c r="L376" s="24"/>
      <c r="M376" s="504"/>
      <c r="N376" s="24"/>
      <c r="O376" s="504"/>
      <c r="P376" s="316"/>
      <c r="Q376" s="24"/>
      <c r="R376" s="24"/>
      <c r="S376" s="511"/>
      <c r="T376" s="24"/>
      <c r="U376" s="24"/>
      <c r="V376" s="1"/>
      <c r="W376" s="1"/>
      <c r="X376" s="1"/>
      <c r="Y376" s="402"/>
    </row>
    <row r="377" spans="6:25" x14ac:dyDescent="0.2">
      <c r="F377" s="21"/>
      <c r="G377" s="21"/>
      <c r="H377" s="511"/>
      <c r="I377" s="1"/>
      <c r="J377" s="1"/>
      <c r="K377" s="12"/>
      <c r="L377" s="24"/>
      <c r="M377" s="504"/>
      <c r="N377" s="24"/>
      <c r="O377" s="504"/>
      <c r="P377" s="316"/>
      <c r="Q377" s="24"/>
      <c r="R377" s="24"/>
      <c r="S377" s="511"/>
      <c r="T377" s="24"/>
      <c r="U377" s="24"/>
      <c r="V377" s="1"/>
      <c r="W377" s="1"/>
      <c r="X377" s="1"/>
      <c r="Y377" s="402"/>
    </row>
    <row r="378" spans="6:25" x14ac:dyDescent="0.2">
      <c r="F378" s="21"/>
      <c r="G378" s="21"/>
      <c r="H378" s="511"/>
      <c r="I378" s="1"/>
      <c r="J378" s="1"/>
      <c r="K378" s="12"/>
      <c r="L378" s="24"/>
      <c r="M378" s="504"/>
      <c r="N378" s="24"/>
      <c r="O378" s="504"/>
      <c r="P378" s="316"/>
      <c r="Q378" s="24"/>
      <c r="R378" s="24"/>
      <c r="S378" s="511"/>
      <c r="T378" s="24"/>
      <c r="U378" s="24"/>
      <c r="V378" s="1"/>
      <c r="W378" s="1"/>
      <c r="X378" s="1"/>
      <c r="Y378" s="402"/>
    </row>
    <row r="379" spans="6:25" x14ac:dyDescent="0.2">
      <c r="F379" s="21"/>
      <c r="G379" s="21"/>
      <c r="H379" s="511"/>
      <c r="I379" s="1"/>
      <c r="J379" s="1"/>
      <c r="K379" s="12"/>
      <c r="L379" s="24"/>
      <c r="M379" s="504"/>
      <c r="N379" s="24"/>
      <c r="O379" s="504"/>
      <c r="P379" s="316"/>
      <c r="Q379" s="24"/>
      <c r="R379" s="24"/>
      <c r="S379" s="511"/>
      <c r="T379" s="24"/>
      <c r="U379" s="24"/>
      <c r="V379" s="1"/>
      <c r="W379" s="1"/>
      <c r="X379" s="1"/>
      <c r="Y379" s="402"/>
    </row>
    <row r="380" spans="6:25" x14ac:dyDescent="0.2">
      <c r="F380" s="21"/>
      <c r="G380" s="21"/>
      <c r="H380" s="511"/>
      <c r="I380" s="1"/>
      <c r="J380" s="1"/>
      <c r="K380" s="12"/>
      <c r="L380" s="24"/>
      <c r="M380" s="504"/>
      <c r="N380" s="24"/>
      <c r="O380" s="504"/>
      <c r="P380" s="316"/>
      <c r="Q380" s="24"/>
      <c r="R380" s="24"/>
      <c r="S380" s="511"/>
      <c r="T380" s="24"/>
      <c r="U380" s="24"/>
      <c r="V380" s="1"/>
      <c r="W380" s="1"/>
      <c r="X380" s="1"/>
      <c r="Y380" s="402"/>
    </row>
    <row r="381" spans="6:25" x14ac:dyDescent="0.2">
      <c r="F381" s="21"/>
      <c r="G381" s="21"/>
      <c r="H381" s="511"/>
      <c r="I381" s="1"/>
      <c r="J381" s="1"/>
      <c r="K381" s="12"/>
      <c r="L381" s="24"/>
      <c r="M381" s="504"/>
      <c r="N381" s="24"/>
      <c r="O381" s="504"/>
      <c r="P381" s="316"/>
      <c r="Q381" s="24"/>
      <c r="R381" s="24"/>
      <c r="S381" s="511"/>
      <c r="T381" s="24"/>
      <c r="U381" s="24"/>
      <c r="V381" s="1"/>
      <c r="W381" s="1"/>
      <c r="X381" s="1"/>
      <c r="Y381" s="402"/>
    </row>
    <row r="382" spans="6:25" x14ac:dyDescent="0.2">
      <c r="F382" s="21"/>
      <c r="G382" s="21"/>
      <c r="H382" s="511"/>
      <c r="I382" s="1"/>
      <c r="J382" s="1"/>
      <c r="K382" s="12"/>
      <c r="L382" s="24"/>
      <c r="M382" s="504"/>
      <c r="N382" s="24"/>
      <c r="O382" s="504"/>
      <c r="P382" s="316"/>
      <c r="Q382" s="24"/>
      <c r="R382" s="24"/>
      <c r="S382" s="511"/>
      <c r="T382" s="24"/>
      <c r="U382" s="24"/>
      <c r="V382" s="1"/>
      <c r="W382" s="1"/>
      <c r="X382" s="1"/>
      <c r="Y382" s="402"/>
    </row>
    <row r="383" spans="6:25" x14ac:dyDescent="0.2">
      <c r="F383" s="21"/>
      <c r="G383" s="21"/>
      <c r="H383" s="511"/>
      <c r="I383" s="1"/>
      <c r="J383" s="1"/>
      <c r="K383" s="12"/>
      <c r="L383" s="24"/>
      <c r="M383" s="504"/>
      <c r="N383" s="24"/>
      <c r="O383" s="504"/>
      <c r="P383" s="316"/>
      <c r="Q383" s="24"/>
      <c r="R383" s="24"/>
      <c r="S383" s="511"/>
      <c r="T383" s="24"/>
      <c r="U383" s="24"/>
      <c r="V383" s="1"/>
      <c r="W383" s="1"/>
      <c r="X383" s="1"/>
      <c r="Y383" s="402"/>
    </row>
    <row r="384" spans="6:25" x14ac:dyDescent="0.2">
      <c r="F384" s="21"/>
      <c r="G384" s="21"/>
      <c r="H384" s="511"/>
      <c r="I384" s="1"/>
      <c r="J384" s="1"/>
      <c r="K384" s="12"/>
      <c r="L384" s="24"/>
      <c r="M384" s="504"/>
      <c r="N384" s="24"/>
      <c r="O384" s="504"/>
      <c r="P384" s="316"/>
      <c r="Q384" s="24"/>
      <c r="R384" s="24"/>
      <c r="S384" s="511"/>
      <c r="T384" s="24"/>
      <c r="U384" s="24"/>
      <c r="V384" s="1"/>
      <c r="W384" s="1"/>
      <c r="X384" s="1"/>
      <c r="Y384" s="402"/>
    </row>
    <row r="385" spans="6:25" x14ac:dyDescent="0.2">
      <c r="F385" s="21"/>
      <c r="G385" s="21"/>
      <c r="H385" s="511"/>
      <c r="I385" s="1"/>
      <c r="J385" s="1"/>
      <c r="K385" s="12"/>
      <c r="L385" s="24"/>
      <c r="M385" s="504"/>
      <c r="N385" s="24"/>
      <c r="O385" s="504"/>
      <c r="P385" s="316"/>
      <c r="Q385" s="24"/>
      <c r="R385" s="24"/>
      <c r="S385" s="511"/>
      <c r="T385" s="24"/>
      <c r="U385" s="24"/>
      <c r="V385" s="1"/>
      <c r="W385" s="1"/>
      <c r="X385" s="1"/>
      <c r="Y385" s="402"/>
    </row>
    <row r="386" spans="6:25" x14ac:dyDescent="0.2">
      <c r="F386" s="21"/>
      <c r="G386" s="21"/>
      <c r="H386" s="511"/>
      <c r="I386" s="1"/>
      <c r="J386" s="1"/>
      <c r="K386" s="12"/>
      <c r="L386" s="24"/>
      <c r="M386" s="504"/>
      <c r="N386" s="24"/>
      <c r="O386" s="504"/>
      <c r="P386" s="316"/>
      <c r="Q386" s="24"/>
      <c r="R386" s="24"/>
      <c r="S386" s="511"/>
      <c r="T386" s="24"/>
      <c r="U386" s="24"/>
      <c r="V386" s="1"/>
      <c r="W386" s="1"/>
      <c r="X386" s="1"/>
      <c r="Y386" s="402"/>
    </row>
    <row r="387" spans="6:25" x14ac:dyDescent="0.2">
      <c r="F387" s="21"/>
      <c r="G387" s="21"/>
      <c r="H387" s="511"/>
      <c r="I387" s="1"/>
      <c r="J387" s="1"/>
      <c r="K387" s="12"/>
      <c r="L387" s="24"/>
      <c r="M387" s="504"/>
      <c r="N387" s="24"/>
      <c r="O387" s="504"/>
      <c r="P387" s="316"/>
      <c r="Q387" s="24"/>
      <c r="R387" s="24"/>
      <c r="S387" s="511"/>
      <c r="T387" s="24"/>
      <c r="U387" s="24"/>
      <c r="V387" s="1"/>
      <c r="W387" s="1"/>
      <c r="X387" s="1"/>
      <c r="Y387" s="402"/>
    </row>
    <row r="388" spans="6:25" x14ac:dyDescent="0.2">
      <c r="F388" s="21"/>
      <c r="G388" s="21"/>
      <c r="H388" s="511"/>
      <c r="I388" s="1"/>
      <c r="J388" s="1"/>
      <c r="K388" s="12"/>
      <c r="L388" s="24"/>
      <c r="M388" s="504"/>
      <c r="N388" s="24"/>
      <c r="O388" s="504"/>
      <c r="P388" s="316"/>
      <c r="Q388" s="24"/>
      <c r="R388" s="24"/>
      <c r="S388" s="511"/>
      <c r="T388" s="24"/>
      <c r="U388" s="24"/>
      <c r="V388" s="1"/>
      <c r="W388" s="1"/>
      <c r="X388" s="1"/>
      <c r="Y388" s="402"/>
    </row>
    <row r="389" spans="6:25" x14ac:dyDescent="0.2">
      <c r="F389" s="21"/>
      <c r="G389" s="21"/>
      <c r="H389" s="511"/>
      <c r="I389" s="1"/>
      <c r="J389" s="1"/>
      <c r="K389" s="12"/>
      <c r="L389" s="24"/>
      <c r="M389" s="504"/>
      <c r="N389" s="24"/>
      <c r="O389" s="504"/>
      <c r="P389" s="316"/>
      <c r="Q389" s="24"/>
      <c r="R389" s="24"/>
      <c r="S389" s="511"/>
      <c r="T389" s="24"/>
      <c r="U389" s="24"/>
      <c r="V389" s="1"/>
      <c r="W389" s="1"/>
      <c r="X389" s="1"/>
      <c r="Y389" s="402"/>
    </row>
    <row r="390" spans="6:25" x14ac:dyDescent="0.2">
      <c r="F390" s="21"/>
      <c r="G390" s="21"/>
      <c r="H390" s="511"/>
      <c r="I390" s="1"/>
      <c r="J390" s="1"/>
      <c r="K390" s="12"/>
      <c r="L390" s="24"/>
      <c r="M390" s="504"/>
      <c r="N390" s="24"/>
      <c r="O390" s="504"/>
      <c r="P390" s="316"/>
      <c r="Q390" s="24"/>
      <c r="R390" s="24"/>
      <c r="S390" s="511"/>
      <c r="T390" s="24"/>
      <c r="U390" s="24"/>
      <c r="V390" s="1"/>
      <c r="W390" s="1"/>
      <c r="X390" s="1"/>
      <c r="Y390" s="402"/>
    </row>
    <row r="391" spans="6:25" x14ac:dyDescent="0.2">
      <c r="F391" s="21"/>
      <c r="G391" s="21"/>
      <c r="H391" s="511"/>
      <c r="I391" s="1"/>
      <c r="J391" s="1"/>
      <c r="K391" s="12"/>
      <c r="L391" s="24"/>
      <c r="M391" s="504"/>
      <c r="N391" s="24"/>
      <c r="O391" s="504"/>
      <c r="P391" s="316"/>
      <c r="Q391" s="24"/>
      <c r="R391" s="24"/>
      <c r="S391" s="511"/>
      <c r="T391" s="24"/>
      <c r="U391" s="24"/>
      <c r="V391" s="1"/>
      <c r="W391" s="1"/>
      <c r="X391" s="1"/>
      <c r="Y391" s="402"/>
    </row>
    <row r="392" spans="6:25" x14ac:dyDescent="0.2">
      <c r="F392" s="21"/>
      <c r="G392" s="21"/>
      <c r="H392" s="511"/>
      <c r="I392" s="1"/>
      <c r="J392" s="1"/>
      <c r="K392" s="12"/>
      <c r="L392" s="24"/>
      <c r="M392" s="504"/>
      <c r="N392" s="24"/>
      <c r="O392" s="504"/>
      <c r="P392" s="316"/>
      <c r="Q392" s="24"/>
      <c r="R392" s="24"/>
      <c r="S392" s="511"/>
      <c r="T392" s="24"/>
      <c r="U392" s="24"/>
      <c r="V392" s="1"/>
      <c r="W392" s="1"/>
      <c r="X392" s="1"/>
      <c r="Y392" s="402"/>
    </row>
    <row r="393" spans="6:25" x14ac:dyDescent="0.2">
      <c r="F393" s="22"/>
      <c r="G393" s="22"/>
    </row>
    <row r="394" spans="6:25" x14ac:dyDescent="0.2">
      <c r="F394" s="22"/>
      <c r="G394" s="22"/>
    </row>
    <row r="395" spans="6:25" x14ac:dyDescent="0.2">
      <c r="F395" s="22"/>
      <c r="G395" s="22"/>
    </row>
    <row r="396" spans="6:25" x14ac:dyDescent="0.2">
      <c r="F396" s="22"/>
      <c r="G396" s="22"/>
    </row>
    <row r="397" spans="6:25" x14ac:dyDescent="0.2">
      <c r="F397" s="22"/>
      <c r="G397" s="22"/>
    </row>
    <row r="398" spans="6:25" x14ac:dyDescent="0.2">
      <c r="F398" s="22"/>
      <c r="G398" s="22"/>
    </row>
    <row r="399" spans="6:25" x14ac:dyDescent="0.2">
      <c r="F399" s="22"/>
      <c r="G399" s="22"/>
    </row>
    <row r="400" spans="6:25" x14ac:dyDescent="0.2">
      <c r="F400" s="22"/>
      <c r="G400" s="22"/>
    </row>
    <row r="401" spans="6:7" x14ac:dyDescent="0.2">
      <c r="F401" s="22"/>
      <c r="G401" s="22"/>
    </row>
    <row r="402" spans="6:7" x14ac:dyDescent="0.2">
      <c r="F402" s="22"/>
      <c r="G402" s="22"/>
    </row>
    <row r="403" spans="6:7" x14ac:dyDescent="0.2">
      <c r="F403" s="22"/>
      <c r="G403" s="22"/>
    </row>
    <row r="404" spans="6:7" x14ac:dyDescent="0.2">
      <c r="F404" s="22"/>
      <c r="G404" s="22"/>
    </row>
    <row r="405" spans="6:7" x14ac:dyDescent="0.2">
      <c r="F405" s="22"/>
      <c r="G405" s="22"/>
    </row>
    <row r="406" spans="6:7" x14ac:dyDescent="0.2">
      <c r="F406" s="22"/>
      <c r="G406" s="22"/>
    </row>
    <row r="407" spans="6:7" x14ac:dyDescent="0.2">
      <c r="F407" s="22"/>
      <c r="G407" s="22"/>
    </row>
    <row r="408" spans="6:7" x14ac:dyDescent="0.2">
      <c r="F408" s="22"/>
      <c r="G408" s="22"/>
    </row>
    <row r="409" spans="6:7" x14ac:dyDescent="0.2">
      <c r="F409" s="22"/>
      <c r="G409" s="22"/>
    </row>
    <row r="410" spans="6:7" x14ac:dyDescent="0.2">
      <c r="F410" s="22"/>
      <c r="G410" s="22"/>
    </row>
    <row r="411" spans="6:7" x14ac:dyDescent="0.2">
      <c r="F411" s="22"/>
      <c r="G411" s="22"/>
    </row>
    <row r="412" spans="6:7" x14ac:dyDescent="0.2">
      <c r="F412" s="22"/>
      <c r="G412" s="22"/>
    </row>
    <row r="413" spans="6:7" x14ac:dyDescent="0.2">
      <c r="F413" s="22"/>
      <c r="G413" s="22"/>
    </row>
    <row r="414" spans="6:7" x14ac:dyDescent="0.2">
      <c r="F414" s="22"/>
      <c r="G414" s="22"/>
    </row>
    <row r="415" spans="6:7" x14ac:dyDescent="0.2">
      <c r="F415" s="22"/>
      <c r="G415" s="22"/>
    </row>
    <row r="416" spans="6:7" x14ac:dyDescent="0.2">
      <c r="F416" s="22"/>
      <c r="G416" s="22"/>
    </row>
    <row r="417" spans="6:7" x14ac:dyDescent="0.2">
      <c r="F417" s="22"/>
      <c r="G417" s="22"/>
    </row>
    <row r="418" spans="6:7" x14ac:dyDescent="0.2">
      <c r="F418" s="22"/>
      <c r="G418" s="22"/>
    </row>
    <row r="419" spans="6:7" x14ac:dyDescent="0.2">
      <c r="F419" s="22"/>
      <c r="G419" s="22"/>
    </row>
    <row r="420" spans="6:7" x14ac:dyDescent="0.2">
      <c r="F420" s="22"/>
      <c r="G420" s="22"/>
    </row>
    <row r="421" spans="6:7" x14ac:dyDescent="0.2">
      <c r="F421" s="22"/>
      <c r="G421" s="22"/>
    </row>
    <row r="422" spans="6:7" x14ac:dyDescent="0.2">
      <c r="F422" s="22"/>
      <c r="G422" s="22"/>
    </row>
    <row r="423" spans="6:7" x14ac:dyDescent="0.2">
      <c r="F423" s="22"/>
      <c r="G423" s="22"/>
    </row>
    <row r="424" spans="6:7" x14ac:dyDescent="0.2">
      <c r="F424" s="22"/>
      <c r="G424" s="22"/>
    </row>
    <row r="425" spans="6:7" x14ac:dyDescent="0.2">
      <c r="F425" s="22"/>
      <c r="G425" s="22"/>
    </row>
    <row r="426" spans="6:7" x14ac:dyDescent="0.2">
      <c r="F426" s="22"/>
      <c r="G426" s="22"/>
    </row>
    <row r="427" spans="6:7" x14ac:dyDescent="0.2">
      <c r="F427" s="22"/>
      <c r="G427" s="22"/>
    </row>
    <row r="428" spans="6:7" x14ac:dyDescent="0.2">
      <c r="F428" s="22"/>
      <c r="G428" s="22"/>
    </row>
    <row r="429" spans="6:7" x14ac:dyDescent="0.2">
      <c r="F429" s="22"/>
      <c r="G429" s="22"/>
    </row>
    <row r="430" spans="6:7" x14ac:dyDescent="0.2">
      <c r="F430" s="22"/>
      <c r="G430" s="22"/>
    </row>
    <row r="431" spans="6:7" x14ac:dyDescent="0.2">
      <c r="F431" s="22"/>
      <c r="G431" s="22"/>
    </row>
    <row r="432" spans="6:7" x14ac:dyDescent="0.2">
      <c r="F432" s="22"/>
      <c r="G432" s="22"/>
    </row>
    <row r="433" spans="6:7" x14ac:dyDescent="0.2">
      <c r="F433" s="22"/>
      <c r="G433" s="22"/>
    </row>
    <row r="434" spans="6:7" x14ac:dyDescent="0.2">
      <c r="F434" s="22"/>
      <c r="G434" s="22"/>
    </row>
    <row r="435" spans="6:7" x14ac:dyDescent="0.2">
      <c r="F435" s="22"/>
      <c r="G435" s="22"/>
    </row>
    <row r="436" spans="6:7" x14ac:dyDescent="0.2">
      <c r="F436" s="22"/>
      <c r="G436" s="22"/>
    </row>
    <row r="437" spans="6:7" x14ac:dyDescent="0.2">
      <c r="F437" s="22"/>
      <c r="G437" s="22"/>
    </row>
    <row r="438" spans="6:7" x14ac:dyDescent="0.2">
      <c r="F438" s="22"/>
      <c r="G438" s="22"/>
    </row>
    <row r="439" spans="6:7" x14ac:dyDescent="0.2">
      <c r="F439" s="22"/>
      <c r="G439" s="22"/>
    </row>
    <row r="440" spans="6:7" x14ac:dyDescent="0.2">
      <c r="F440" s="22"/>
      <c r="G440" s="22"/>
    </row>
    <row r="441" spans="6:7" x14ac:dyDescent="0.2">
      <c r="F441" s="22"/>
      <c r="G441" s="22"/>
    </row>
    <row r="442" spans="6:7" x14ac:dyDescent="0.2">
      <c r="F442" s="22"/>
      <c r="G442" s="22"/>
    </row>
    <row r="443" spans="6:7" x14ac:dyDescent="0.2">
      <c r="F443" s="22"/>
      <c r="G443" s="22"/>
    </row>
    <row r="444" spans="6:7" x14ac:dyDescent="0.2">
      <c r="F444" s="22"/>
      <c r="G444" s="22"/>
    </row>
    <row r="445" spans="6:7" x14ac:dyDescent="0.2">
      <c r="F445" s="22"/>
      <c r="G445" s="22"/>
    </row>
    <row r="446" spans="6:7" x14ac:dyDescent="0.2">
      <c r="F446" s="22"/>
      <c r="G446" s="22"/>
    </row>
    <row r="447" spans="6:7" x14ac:dyDescent="0.2">
      <c r="F447" s="22"/>
      <c r="G447" s="22"/>
    </row>
    <row r="448" spans="6:7" x14ac:dyDescent="0.2">
      <c r="F448" s="22"/>
      <c r="G448" s="22"/>
    </row>
    <row r="449" spans="6:7" x14ac:dyDescent="0.2">
      <c r="F449" s="22"/>
      <c r="G449" s="22"/>
    </row>
    <row r="450" spans="6:7" x14ac:dyDescent="0.2">
      <c r="F450" s="22"/>
      <c r="G450" s="22"/>
    </row>
    <row r="451" spans="6:7" x14ac:dyDescent="0.2">
      <c r="F451" s="22"/>
      <c r="G451" s="22"/>
    </row>
    <row r="452" spans="6:7" x14ac:dyDescent="0.2">
      <c r="F452" s="22"/>
      <c r="G452" s="22"/>
    </row>
    <row r="453" spans="6:7" x14ac:dyDescent="0.2">
      <c r="F453" s="22"/>
      <c r="G453" s="22"/>
    </row>
    <row r="454" spans="6:7" x14ac:dyDescent="0.2">
      <c r="F454" s="22"/>
      <c r="G454" s="22"/>
    </row>
    <row r="455" spans="6:7" x14ac:dyDescent="0.2">
      <c r="F455" s="22"/>
      <c r="G455" s="22"/>
    </row>
    <row r="456" spans="6:7" x14ac:dyDescent="0.2">
      <c r="F456" s="22"/>
      <c r="G456" s="22"/>
    </row>
    <row r="457" spans="6:7" x14ac:dyDescent="0.2">
      <c r="F457" s="22"/>
      <c r="G457" s="22"/>
    </row>
    <row r="458" spans="6:7" x14ac:dyDescent="0.2">
      <c r="F458" s="22"/>
      <c r="G458" s="22"/>
    </row>
    <row r="459" spans="6:7" x14ac:dyDescent="0.2">
      <c r="F459" s="22"/>
      <c r="G459" s="22"/>
    </row>
    <row r="460" spans="6:7" x14ac:dyDescent="0.2">
      <c r="F460" s="22"/>
      <c r="G460" s="22"/>
    </row>
    <row r="461" spans="6:7" x14ac:dyDescent="0.2">
      <c r="F461" s="22"/>
      <c r="G461" s="22"/>
    </row>
    <row r="462" spans="6:7" x14ac:dyDescent="0.2">
      <c r="F462" s="22"/>
      <c r="G462" s="22"/>
    </row>
    <row r="463" spans="6:7" x14ac:dyDescent="0.2">
      <c r="F463" s="22"/>
      <c r="G463" s="22"/>
    </row>
    <row r="464" spans="6:7" x14ac:dyDescent="0.2">
      <c r="F464" s="22"/>
      <c r="G464" s="22"/>
    </row>
    <row r="465" spans="6:7" x14ac:dyDescent="0.2">
      <c r="F465" s="22"/>
      <c r="G465" s="22"/>
    </row>
    <row r="466" spans="6:7" x14ac:dyDescent="0.2">
      <c r="F466" s="22"/>
      <c r="G466" s="22"/>
    </row>
    <row r="467" spans="6:7" x14ac:dyDescent="0.2">
      <c r="F467" s="22"/>
      <c r="G467" s="22"/>
    </row>
    <row r="468" spans="6:7" x14ac:dyDescent="0.2">
      <c r="F468" s="22"/>
      <c r="G468" s="22"/>
    </row>
    <row r="469" spans="6:7" x14ac:dyDescent="0.2">
      <c r="F469" s="22"/>
      <c r="G469" s="22"/>
    </row>
    <row r="470" spans="6:7" x14ac:dyDescent="0.2">
      <c r="F470" s="22"/>
      <c r="G470" s="22"/>
    </row>
    <row r="471" spans="6:7" x14ac:dyDescent="0.2">
      <c r="F471" s="22"/>
      <c r="G471" s="22"/>
    </row>
    <row r="472" spans="6:7" x14ac:dyDescent="0.2">
      <c r="F472" s="22"/>
      <c r="G472" s="22"/>
    </row>
    <row r="473" spans="6:7" x14ac:dyDescent="0.2">
      <c r="F473" s="22"/>
      <c r="G473" s="22"/>
    </row>
    <row r="474" spans="6:7" x14ac:dyDescent="0.2">
      <c r="F474" s="22"/>
      <c r="G474" s="22"/>
    </row>
    <row r="475" spans="6:7" x14ac:dyDescent="0.2">
      <c r="F475" s="22"/>
      <c r="G475" s="22"/>
    </row>
    <row r="476" spans="6:7" x14ac:dyDescent="0.2">
      <c r="F476" s="22"/>
      <c r="G476" s="22"/>
    </row>
    <row r="477" spans="6:7" x14ac:dyDescent="0.2">
      <c r="F477" s="22"/>
      <c r="G477" s="22"/>
    </row>
    <row r="478" spans="6:7" x14ac:dyDescent="0.2">
      <c r="F478" s="22"/>
      <c r="G478" s="22"/>
    </row>
    <row r="479" spans="6:7" x14ac:dyDescent="0.2">
      <c r="F479" s="22"/>
      <c r="G479" s="22"/>
    </row>
    <row r="480" spans="6:7" x14ac:dyDescent="0.2">
      <c r="F480" s="22"/>
      <c r="G480" s="22"/>
    </row>
    <row r="481" spans="6:7" x14ac:dyDescent="0.2">
      <c r="F481" s="22"/>
      <c r="G481" s="22"/>
    </row>
    <row r="482" spans="6:7" x14ac:dyDescent="0.2">
      <c r="F482" s="22"/>
      <c r="G482" s="22"/>
    </row>
    <row r="483" spans="6:7" x14ac:dyDescent="0.2">
      <c r="F483" s="22"/>
      <c r="G483" s="22"/>
    </row>
    <row r="484" spans="6:7" x14ac:dyDescent="0.2">
      <c r="F484" s="22"/>
      <c r="G484" s="22"/>
    </row>
    <row r="485" spans="6:7" x14ac:dyDescent="0.2">
      <c r="F485" s="22"/>
      <c r="G485" s="22"/>
    </row>
    <row r="486" spans="6:7" x14ac:dyDescent="0.2">
      <c r="F486" s="22"/>
      <c r="G486" s="22"/>
    </row>
    <row r="487" spans="6:7" x14ac:dyDescent="0.2">
      <c r="F487" s="22"/>
      <c r="G487" s="22"/>
    </row>
    <row r="488" spans="6:7" x14ac:dyDescent="0.2">
      <c r="F488" s="22"/>
      <c r="G488" s="22"/>
    </row>
    <row r="489" spans="6:7" x14ac:dyDescent="0.2">
      <c r="F489" s="22"/>
      <c r="G489" s="22"/>
    </row>
    <row r="490" spans="6:7" x14ac:dyDescent="0.2">
      <c r="F490" s="22"/>
      <c r="G490" s="22"/>
    </row>
    <row r="491" spans="6:7" x14ac:dyDescent="0.2">
      <c r="F491" s="22"/>
      <c r="G491" s="22"/>
    </row>
    <row r="492" spans="6:7" x14ac:dyDescent="0.2">
      <c r="F492" s="22"/>
      <c r="G492" s="22"/>
    </row>
    <row r="493" spans="6:7" x14ac:dyDescent="0.2">
      <c r="F493" s="22"/>
      <c r="G493" s="22"/>
    </row>
    <row r="494" spans="6:7" x14ac:dyDescent="0.2">
      <c r="F494" s="22"/>
      <c r="G494" s="22"/>
    </row>
    <row r="495" spans="6:7" x14ac:dyDescent="0.2">
      <c r="F495" s="22"/>
      <c r="G495" s="22"/>
    </row>
    <row r="496" spans="6:7" x14ac:dyDescent="0.2">
      <c r="F496" s="22"/>
      <c r="G496" s="22"/>
    </row>
    <row r="497" spans="6:7" x14ac:dyDescent="0.2">
      <c r="F497" s="22"/>
      <c r="G497" s="22"/>
    </row>
    <row r="498" spans="6:7" x14ac:dyDescent="0.2">
      <c r="F498" s="22"/>
      <c r="G498" s="22"/>
    </row>
    <row r="499" spans="6:7" x14ac:dyDescent="0.2">
      <c r="F499" s="22"/>
      <c r="G499" s="22"/>
    </row>
    <row r="500" spans="6:7" x14ac:dyDescent="0.2">
      <c r="F500" s="22"/>
      <c r="G500" s="22"/>
    </row>
    <row r="501" spans="6:7" x14ac:dyDescent="0.2">
      <c r="F501" s="22"/>
      <c r="G501" s="22"/>
    </row>
    <row r="502" spans="6:7" x14ac:dyDescent="0.2">
      <c r="F502" s="22"/>
      <c r="G502" s="22"/>
    </row>
    <row r="503" spans="6:7" x14ac:dyDescent="0.2">
      <c r="F503" s="22"/>
      <c r="G503" s="22"/>
    </row>
    <row r="504" spans="6:7" x14ac:dyDescent="0.2">
      <c r="F504" s="22"/>
      <c r="G504" s="22"/>
    </row>
    <row r="505" spans="6:7" x14ac:dyDescent="0.2">
      <c r="F505" s="22"/>
      <c r="G505" s="22"/>
    </row>
    <row r="506" spans="6:7" x14ac:dyDescent="0.2">
      <c r="F506" s="22"/>
      <c r="G506" s="22"/>
    </row>
    <row r="507" spans="6:7" x14ac:dyDescent="0.2">
      <c r="F507" s="22"/>
      <c r="G507" s="22"/>
    </row>
    <row r="508" spans="6:7" x14ac:dyDescent="0.2">
      <c r="F508" s="22"/>
      <c r="G508" s="22"/>
    </row>
    <row r="509" spans="6:7" x14ac:dyDescent="0.2">
      <c r="F509" s="22"/>
      <c r="G509" s="22"/>
    </row>
    <row r="510" spans="6:7" x14ac:dyDescent="0.2">
      <c r="F510" s="22"/>
      <c r="G510" s="22"/>
    </row>
    <row r="511" spans="6:7" x14ac:dyDescent="0.2">
      <c r="F511" s="22"/>
      <c r="G511" s="22"/>
    </row>
    <row r="512" spans="6:7" x14ac:dyDescent="0.2">
      <c r="F512" s="22"/>
      <c r="G512" s="22"/>
    </row>
    <row r="513" spans="6:7" x14ac:dyDescent="0.2">
      <c r="F513" s="22"/>
      <c r="G513" s="22"/>
    </row>
    <row r="514" spans="6:7" x14ac:dyDescent="0.2">
      <c r="F514" s="22"/>
      <c r="G514" s="22"/>
    </row>
    <row r="515" spans="6:7" x14ac:dyDescent="0.2">
      <c r="F515" s="22"/>
      <c r="G515" s="22"/>
    </row>
    <row r="516" spans="6:7" x14ac:dyDescent="0.2">
      <c r="F516" s="22"/>
      <c r="G516" s="22"/>
    </row>
    <row r="517" spans="6:7" x14ac:dyDescent="0.2">
      <c r="F517" s="22"/>
      <c r="G517" s="22"/>
    </row>
    <row r="518" spans="6:7" x14ac:dyDescent="0.2">
      <c r="F518" s="22"/>
      <c r="G518" s="22"/>
    </row>
    <row r="519" spans="6:7" x14ac:dyDescent="0.2">
      <c r="F519" s="22"/>
      <c r="G519" s="22"/>
    </row>
    <row r="520" spans="6:7" x14ac:dyDescent="0.2">
      <c r="F520" s="22"/>
      <c r="G520" s="22"/>
    </row>
    <row r="521" spans="6:7" x14ac:dyDescent="0.2">
      <c r="F521" s="22"/>
      <c r="G521" s="22"/>
    </row>
    <row r="522" spans="6:7" x14ac:dyDescent="0.2">
      <c r="F522" s="22"/>
      <c r="G522" s="22"/>
    </row>
    <row r="523" spans="6:7" x14ac:dyDescent="0.2">
      <c r="F523" s="22"/>
      <c r="G523" s="22"/>
    </row>
    <row r="524" spans="6:7" x14ac:dyDescent="0.2">
      <c r="F524" s="22"/>
      <c r="G524" s="22"/>
    </row>
    <row r="525" spans="6:7" x14ac:dyDescent="0.2">
      <c r="F525" s="22"/>
      <c r="G525" s="22"/>
    </row>
    <row r="526" spans="6:7" x14ac:dyDescent="0.2">
      <c r="F526" s="22"/>
      <c r="G526" s="22"/>
    </row>
    <row r="527" spans="6:7" x14ac:dyDescent="0.2">
      <c r="F527" s="22"/>
      <c r="G527" s="22"/>
    </row>
    <row r="528" spans="6:7" x14ac:dyDescent="0.2">
      <c r="F528" s="22"/>
      <c r="G528" s="22"/>
    </row>
    <row r="529" spans="6:7" x14ac:dyDescent="0.2">
      <c r="F529" s="22"/>
      <c r="G529" s="22"/>
    </row>
    <row r="530" spans="6:7" x14ac:dyDescent="0.2">
      <c r="F530" s="22"/>
      <c r="G530" s="22"/>
    </row>
    <row r="531" spans="6:7" x14ac:dyDescent="0.2">
      <c r="F531" s="22"/>
      <c r="G531" s="22"/>
    </row>
    <row r="532" spans="6:7" x14ac:dyDescent="0.2">
      <c r="F532" s="22"/>
      <c r="G532" s="22"/>
    </row>
    <row r="533" spans="6:7" x14ac:dyDescent="0.2">
      <c r="F533" s="22"/>
      <c r="G533" s="22"/>
    </row>
    <row r="534" spans="6:7" x14ac:dyDescent="0.2">
      <c r="F534" s="22"/>
      <c r="G534" s="22"/>
    </row>
    <row r="535" spans="6:7" x14ac:dyDescent="0.2">
      <c r="F535" s="22"/>
      <c r="G535" s="22"/>
    </row>
    <row r="536" spans="6:7" x14ac:dyDescent="0.2">
      <c r="F536" s="22"/>
      <c r="G536" s="22"/>
    </row>
    <row r="537" spans="6:7" x14ac:dyDescent="0.2">
      <c r="F537" s="22"/>
      <c r="G537" s="22"/>
    </row>
    <row r="538" spans="6:7" x14ac:dyDescent="0.2">
      <c r="F538" s="22"/>
      <c r="G538" s="22"/>
    </row>
    <row r="539" spans="6:7" x14ac:dyDescent="0.2">
      <c r="F539" s="22"/>
      <c r="G539" s="22"/>
    </row>
    <row r="540" spans="6:7" x14ac:dyDescent="0.2">
      <c r="F540" s="22"/>
      <c r="G540" s="22"/>
    </row>
    <row r="541" spans="6:7" x14ac:dyDescent="0.2">
      <c r="F541" s="22"/>
      <c r="G541" s="22"/>
    </row>
    <row r="542" spans="6:7" x14ac:dyDescent="0.2">
      <c r="F542" s="22"/>
      <c r="G542" s="22"/>
    </row>
    <row r="543" spans="6:7" x14ac:dyDescent="0.2">
      <c r="F543" s="22"/>
      <c r="G543" s="22"/>
    </row>
    <row r="544" spans="6:7" x14ac:dyDescent="0.2">
      <c r="F544" s="22"/>
      <c r="G544" s="22"/>
    </row>
    <row r="545" spans="6:7" x14ac:dyDescent="0.2">
      <c r="F545" s="22"/>
      <c r="G545" s="22"/>
    </row>
    <row r="546" spans="6:7" x14ac:dyDescent="0.2">
      <c r="F546" s="22"/>
      <c r="G546" s="22"/>
    </row>
    <row r="547" spans="6:7" x14ac:dyDescent="0.2">
      <c r="F547" s="22"/>
      <c r="G547" s="22"/>
    </row>
    <row r="548" spans="6:7" x14ac:dyDescent="0.2">
      <c r="F548" s="22"/>
      <c r="G548" s="22"/>
    </row>
    <row r="549" spans="6:7" x14ac:dyDescent="0.2">
      <c r="F549" s="22"/>
      <c r="G549" s="22"/>
    </row>
    <row r="550" spans="6:7" x14ac:dyDescent="0.2">
      <c r="F550" s="22"/>
      <c r="G550" s="22"/>
    </row>
    <row r="551" spans="6:7" x14ac:dyDescent="0.2">
      <c r="F551" s="22"/>
      <c r="G551" s="22"/>
    </row>
    <row r="552" spans="6:7" x14ac:dyDescent="0.2">
      <c r="F552" s="22"/>
      <c r="G552" s="22"/>
    </row>
    <row r="553" spans="6:7" x14ac:dyDescent="0.2">
      <c r="F553" s="22"/>
      <c r="G553" s="22"/>
    </row>
    <row r="554" spans="6:7" x14ac:dyDescent="0.2">
      <c r="F554" s="22"/>
      <c r="G554" s="22"/>
    </row>
    <row r="555" spans="6:7" x14ac:dyDescent="0.2">
      <c r="F555" s="22"/>
      <c r="G555" s="22"/>
    </row>
    <row r="556" spans="6:7" x14ac:dyDescent="0.2">
      <c r="F556" s="22"/>
      <c r="G556" s="22"/>
    </row>
    <row r="557" spans="6:7" x14ac:dyDescent="0.2">
      <c r="F557" s="22"/>
      <c r="G557" s="22"/>
    </row>
    <row r="558" spans="6:7" x14ac:dyDescent="0.2">
      <c r="F558" s="22"/>
      <c r="G558" s="22"/>
    </row>
    <row r="559" spans="6:7" x14ac:dyDescent="0.2">
      <c r="F559" s="22"/>
      <c r="G559" s="22"/>
    </row>
    <row r="560" spans="6:7" x14ac:dyDescent="0.2">
      <c r="F560" s="22"/>
      <c r="G560" s="22"/>
    </row>
    <row r="561" spans="6:7" x14ac:dyDescent="0.2">
      <c r="F561" s="22"/>
      <c r="G561" s="22"/>
    </row>
    <row r="562" spans="6:7" x14ac:dyDescent="0.2">
      <c r="F562" s="22"/>
      <c r="G562" s="22"/>
    </row>
    <row r="563" spans="6:7" x14ac:dyDescent="0.2">
      <c r="F563" s="22"/>
      <c r="G563" s="22"/>
    </row>
    <row r="564" spans="6:7" x14ac:dyDescent="0.2">
      <c r="F564" s="22"/>
      <c r="G564" s="22"/>
    </row>
    <row r="565" spans="6:7" x14ac:dyDescent="0.2">
      <c r="F565" s="22"/>
      <c r="G565" s="22"/>
    </row>
    <row r="566" spans="6:7" x14ac:dyDescent="0.2">
      <c r="F566" s="22"/>
      <c r="G566" s="22"/>
    </row>
    <row r="567" spans="6:7" x14ac:dyDescent="0.2">
      <c r="F567" s="22"/>
      <c r="G567" s="22"/>
    </row>
    <row r="568" spans="6:7" x14ac:dyDescent="0.2">
      <c r="F568" s="22"/>
      <c r="G568" s="22"/>
    </row>
    <row r="569" spans="6:7" x14ac:dyDescent="0.2">
      <c r="F569" s="22"/>
      <c r="G569" s="22"/>
    </row>
    <row r="570" spans="6:7" x14ac:dyDescent="0.2">
      <c r="F570" s="22"/>
      <c r="G570" s="22"/>
    </row>
    <row r="571" spans="6:7" x14ac:dyDescent="0.2">
      <c r="F571" s="22"/>
      <c r="G571" s="22"/>
    </row>
    <row r="572" spans="6:7" x14ac:dyDescent="0.2">
      <c r="F572" s="22"/>
      <c r="G572" s="22"/>
    </row>
    <row r="573" spans="6:7" x14ac:dyDescent="0.2">
      <c r="F573" s="22"/>
      <c r="G573" s="22"/>
    </row>
    <row r="574" spans="6:7" x14ac:dyDescent="0.2">
      <c r="F574" s="22"/>
      <c r="G574" s="22"/>
    </row>
    <row r="575" spans="6:7" x14ac:dyDescent="0.2">
      <c r="F575" s="22"/>
      <c r="G575" s="22"/>
    </row>
    <row r="576" spans="6:7" x14ac:dyDescent="0.2">
      <c r="F576" s="22"/>
      <c r="G576" s="22"/>
    </row>
    <row r="577" spans="6:7" x14ac:dyDescent="0.2">
      <c r="F577" s="22"/>
      <c r="G577" s="22"/>
    </row>
    <row r="578" spans="6:7" x14ac:dyDescent="0.2">
      <c r="F578" s="22"/>
      <c r="G578" s="22"/>
    </row>
    <row r="579" spans="6:7" x14ac:dyDescent="0.2">
      <c r="F579" s="22"/>
      <c r="G579" s="22"/>
    </row>
    <row r="580" spans="6:7" x14ac:dyDescent="0.2">
      <c r="F580" s="22"/>
      <c r="G580" s="22"/>
    </row>
    <row r="581" spans="6:7" x14ac:dyDescent="0.2">
      <c r="F581" s="22"/>
      <c r="G581" s="22"/>
    </row>
    <row r="582" spans="6:7" x14ac:dyDescent="0.2">
      <c r="F582" s="22"/>
      <c r="G582" s="22"/>
    </row>
    <row r="583" spans="6:7" x14ac:dyDescent="0.2">
      <c r="F583" s="22"/>
      <c r="G583" s="22"/>
    </row>
    <row r="584" spans="6:7" x14ac:dyDescent="0.2">
      <c r="F584" s="22"/>
      <c r="G584" s="22"/>
    </row>
    <row r="585" spans="6:7" x14ac:dyDescent="0.2">
      <c r="F585" s="22"/>
      <c r="G585" s="22"/>
    </row>
    <row r="586" spans="6:7" x14ac:dyDescent="0.2">
      <c r="F586" s="22"/>
      <c r="G586" s="22"/>
    </row>
    <row r="587" spans="6:7" x14ac:dyDescent="0.2">
      <c r="F587" s="22"/>
      <c r="G587" s="22"/>
    </row>
    <row r="588" spans="6:7" x14ac:dyDescent="0.2">
      <c r="F588" s="22"/>
      <c r="G588" s="22"/>
    </row>
    <row r="589" spans="6:7" x14ac:dyDescent="0.2">
      <c r="F589" s="22"/>
      <c r="G589" s="22"/>
    </row>
    <row r="590" spans="6:7" x14ac:dyDescent="0.2">
      <c r="F590" s="22"/>
      <c r="G590" s="22"/>
    </row>
    <row r="591" spans="6:7" x14ac:dyDescent="0.2">
      <c r="F591" s="22"/>
      <c r="G591" s="22"/>
    </row>
    <row r="592" spans="6:7" x14ac:dyDescent="0.2">
      <c r="F592" s="22"/>
      <c r="G592" s="22"/>
    </row>
    <row r="593" spans="6:7" x14ac:dyDescent="0.2">
      <c r="F593" s="22"/>
      <c r="G593" s="22"/>
    </row>
    <row r="594" spans="6:7" x14ac:dyDescent="0.2">
      <c r="F594" s="22"/>
      <c r="G594" s="22"/>
    </row>
    <row r="595" spans="6:7" x14ac:dyDescent="0.2">
      <c r="F595" s="22"/>
      <c r="G595" s="22"/>
    </row>
    <row r="596" spans="6:7" x14ac:dyDescent="0.2">
      <c r="F596" s="22"/>
      <c r="G596" s="22"/>
    </row>
    <row r="597" spans="6:7" x14ac:dyDescent="0.2">
      <c r="F597" s="22"/>
      <c r="G597" s="22"/>
    </row>
    <row r="598" spans="6:7" x14ac:dyDescent="0.2">
      <c r="F598" s="22"/>
      <c r="G598" s="22"/>
    </row>
    <row r="599" spans="6:7" x14ac:dyDescent="0.2">
      <c r="F599" s="22"/>
      <c r="G599" s="22"/>
    </row>
    <row r="600" spans="6:7" x14ac:dyDescent="0.2">
      <c r="F600" s="22"/>
      <c r="G600" s="22"/>
    </row>
    <row r="601" spans="6:7" x14ac:dyDescent="0.2">
      <c r="F601" s="22"/>
      <c r="G601" s="22"/>
    </row>
    <row r="602" spans="6:7" x14ac:dyDescent="0.2">
      <c r="F602" s="22"/>
      <c r="G602" s="22"/>
    </row>
    <row r="603" spans="6:7" x14ac:dyDescent="0.2">
      <c r="F603" s="22"/>
      <c r="G603" s="22"/>
    </row>
    <row r="604" spans="6:7" x14ac:dyDescent="0.2">
      <c r="F604" s="22"/>
      <c r="G604" s="22"/>
    </row>
    <row r="605" spans="6:7" x14ac:dyDescent="0.2">
      <c r="F605" s="22"/>
      <c r="G605" s="22"/>
    </row>
    <row r="606" spans="6:7" x14ac:dyDescent="0.2">
      <c r="F606" s="22"/>
      <c r="G606" s="22"/>
    </row>
    <row r="607" spans="6:7" x14ac:dyDescent="0.2">
      <c r="F607" s="22"/>
      <c r="G607" s="22"/>
    </row>
    <row r="608" spans="6:7" x14ac:dyDescent="0.2">
      <c r="F608" s="22"/>
      <c r="G608" s="22"/>
    </row>
    <row r="609" spans="6:7" x14ac:dyDescent="0.2">
      <c r="F609" s="22"/>
      <c r="G609" s="22"/>
    </row>
    <row r="610" spans="6:7" x14ac:dyDescent="0.2">
      <c r="F610" s="22"/>
      <c r="G610" s="22"/>
    </row>
    <row r="611" spans="6:7" x14ac:dyDescent="0.2">
      <c r="F611" s="22"/>
      <c r="G611" s="22"/>
    </row>
    <row r="612" spans="6:7" x14ac:dyDescent="0.2">
      <c r="F612" s="22"/>
      <c r="G612" s="22"/>
    </row>
    <row r="613" spans="6:7" x14ac:dyDescent="0.2">
      <c r="F613" s="22"/>
      <c r="G613" s="22"/>
    </row>
    <row r="614" spans="6:7" x14ac:dyDescent="0.2">
      <c r="F614" s="22"/>
      <c r="G614" s="22"/>
    </row>
    <row r="615" spans="6:7" x14ac:dyDescent="0.2">
      <c r="F615" s="22"/>
      <c r="G615" s="22"/>
    </row>
    <row r="616" spans="6:7" x14ac:dyDescent="0.2">
      <c r="F616" s="22"/>
      <c r="G616" s="22"/>
    </row>
    <row r="617" spans="6:7" x14ac:dyDescent="0.2">
      <c r="F617" s="22"/>
      <c r="G617" s="22"/>
    </row>
    <row r="618" spans="6:7" x14ac:dyDescent="0.2">
      <c r="F618" s="22"/>
      <c r="G618" s="22"/>
    </row>
    <row r="619" spans="6:7" x14ac:dyDescent="0.2">
      <c r="F619" s="22"/>
      <c r="G619" s="22"/>
    </row>
    <row r="620" spans="6:7" x14ac:dyDescent="0.2">
      <c r="F620" s="22"/>
      <c r="G620" s="22"/>
    </row>
    <row r="621" spans="6:7" x14ac:dyDescent="0.2">
      <c r="F621" s="22"/>
      <c r="G621" s="22"/>
    </row>
    <row r="622" spans="6:7" x14ac:dyDescent="0.2">
      <c r="F622" s="22"/>
      <c r="G622" s="22"/>
    </row>
    <row r="623" spans="6:7" x14ac:dyDescent="0.2">
      <c r="F623" s="22"/>
      <c r="G623" s="22"/>
    </row>
    <row r="624" spans="6:7" x14ac:dyDescent="0.2">
      <c r="F624" s="22"/>
      <c r="G624" s="22"/>
    </row>
    <row r="625" spans="6:7" x14ac:dyDescent="0.2">
      <c r="F625" s="22"/>
      <c r="G625" s="22"/>
    </row>
    <row r="626" spans="6:7" x14ac:dyDescent="0.2">
      <c r="F626" s="22"/>
      <c r="G626" s="22"/>
    </row>
    <row r="627" spans="6:7" x14ac:dyDescent="0.2">
      <c r="F627" s="22"/>
      <c r="G627" s="22"/>
    </row>
    <row r="628" spans="6:7" x14ac:dyDescent="0.2">
      <c r="F628" s="22"/>
      <c r="G628" s="22"/>
    </row>
    <row r="629" spans="6:7" x14ac:dyDescent="0.2">
      <c r="F629" s="22"/>
      <c r="G629" s="22"/>
    </row>
    <row r="630" spans="6:7" x14ac:dyDescent="0.2">
      <c r="F630" s="22"/>
      <c r="G630" s="22"/>
    </row>
    <row r="631" spans="6:7" x14ac:dyDescent="0.2">
      <c r="F631" s="22"/>
      <c r="G631" s="22"/>
    </row>
    <row r="632" spans="6:7" x14ac:dyDescent="0.2">
      <c r="F632" s="22"/>
      <c r="G632" s="22"/>
    </row>
    <row r="633" spans="6:7" x14ac:dyDescent="0.2">
      <c r="F633" s="22"/>
      <c r="G633" s="22"/>
    </row>
    <row r="634" spans="6:7" x14ac:dyDescent="0.2">
      <c r="F634" s="22"/>
      <c r="G634" s="22"/>
    </row>
    <row r="635" spans="6:7" x14ac:dyDescent="0.2">
      <c r="F635" s="22"/>
      <c r="G635" s="22"/>
    </row>
    <row r="636" spans="6:7" x14ac:dyDescent="0.2">
      <c r="F636" s="22"/>
      <c r="G636" s="22"/>
    </row>
    <row r="637" spans="6:7" x14ac:dyDescent="0.2">
      <c r="F637" s="22"/>
      <c r="G637" s="22"/>
    </row>
    <row r="638" spans="6:7" x14ac:dyDescent="0.2">
      <c r="F638" s="22"/>
      <c r="G638" s="22"/>
    </row>
    <row r="639" spans="6:7" x14ac:dyDescent="0.2">
      <c r="F639" s="22"/>
      <c r="G639" s="22"/>
    </row>
    <row r="640" spans="6:7" x14ac:dyDescent="0.2">
      <c r="F640" s="22"/>
      <c r="G640" s="22"/>
    </row>
    <row r="641" spans="6:7" x14ac:dyDescent="0.2">
      <c r="F641" s="22"/>
      <c r="G641" s="22"/>
    </row>
    <row r="642" spans="6:7" x14ac:dyDescent="0.2">
      <c r="F642" s="22"/>
      <c r="G642" s="22"/>
    </row>
    <row r="643" spans="6:7" x14ac:dyDescent="0.2">
      <c r="F643" s="22"/>
      <c r="G643" s="22"/>
    </row>
    <row r="644" spans="6:7" x14ac:dyDescent="0.2">
      <c r="F644" s="22"/>
      <c r="G644" s="22"/>
    </row>
    <row r="645" spans="6:7" x14ac:dyDescent="0.2">
      <c r="F645" s="22"/>
      <c r="G645" s="22"/>
    </row>
    <row r="646" spans="6:7" x14ac:dyDescent="0.2">
      <c r="F646" s="22"/>
      <c r="G646" s="22"/>
    </row>
    <row r="647" spans="6:7" x14ac:dyDescent="0.2">
      <c r="F647" s="22"/>
      <c r="G647" s="22"/>
    </row>
    <row r="648" spans="6:7" x14ac:dyDescent="0.2">
      <c r="F648" s="22"/>
      <c r="G648" s="22"/>
    </row>
    <row r="649" spans="6:7" x14ac:dyDescent="0.2">
      <c r="F649" s="22"/>
      <c r="G649" s="22"/>
    </row>
    <row r="650" spans="6:7" x14ac:dyDescent="0.2">
      <c r="F650" s="22"/>
      <c r="G650" s="22"/>
    </row>
    <row r="651" spans="6:7" x14ac:dyDescent="0.2">
      <c r="F651" s="22"/>
      <c r="G651" s="22"/>
    </row>
    <row r="652" spans="6:7" x14ac:dyDescent="0.2">
      <c r="F652" s="22"/>
      <c r="G652" s="22"/>
    </row>
    <row r="653" spans="6:7" x14ac:dyDescent="0.2">
      <c r="F653" s="22"/>
      <c r="G653" s="22"/>
    </row>
    <row r="654" spans="6:7" x14ac:dyDescent="0.2">
      <c r="F654" s="22"/>
      <c r="G654" s="22"/>
    </row>
    <row r="655" spans="6:7" x14ac:dyDescent="0.2">
      <c r="F655" s="22"/>
      <c r="G655" s="22"/>
    </row>
    <row r="656" spans="6:7" x14ac:dyDescent="0.2">
      <c r="F656" s="22"/>
      <c r="G656" s="22"/>
    </row>
    <row r="657" spans="6:7" x14ac:dyDescent="0.2">
      <c r="F657" s="22"/>
      <c r="G657" s="22"/>
    </row>
    <row r="658" spans="6:7" x14ac:dyDescent="0.2">
      <c r="F658" s="22"/>
      <c r="G658" s="22"/>
    </row>
    <row r="659" spans="6:7" x14ac:dyDescent="0.2">
      <c r="F659" s="22"/>
      <c r="G659" s="22"/>
    </row>
    <row r="660" spans="6:7" x14ac:dyDescent="0.2">
      <c r="F660" s="22"/>
      <c r="G660" s="22"/>
    </row>
    <row r="661" spans="6:7" x14ac:dyDescent="0.2">
      <c r="F661" s="22"/>
      <c r="G661" s="22"/>
    </row>
    <row r="662" spans="6:7" x14ac:dyDescent="0.2">
      <c r="F662" s="22"/>
      <c r="G662" s="22"/>
    </row>
    <row r="663" spans="6:7" x14ac:dyDescent="0.2">
      <c r="F663" s="22"/>
      <c r="G663" s="22"/>
    </row>
    <row r="664" spans="6:7" x14ac:dyDescent="0.2">
      <c r="F664" s="22"/>
      <c r="G664" s="22"/>
    </row>
    <row r="665" spans="6:7" x14ac:dyDescent="0.2">
      <c r="F665" s="22"/>
      <c r="G665" s="22"/>
    </row>
    <row r="666" spans="6:7" x14ac:dyDescent="0.2">
      <c r="F666" s="22"/>
      <c r="G666" s="22"/>
    </row>
    <row r="667" spans="6:7" x14ac:dyDescent="0.2">
      <c r="F667" s="22"/>
      <c r="G667" s="22"/>
    </row>
    <row r="668" spans="6:7" x14ac:dyDescent="0.2">
      <c r="F668" s="22"/>
      <c r="G668" s="22"/>
    </row>
    <row r="669" spans="6:7" x14ac:dyDescent="0.2">
      <c r="F669" s="22"/>
      <c r="G669" s="22"/>
    </row>
    <row r="670" spans="6:7" x14ac:dyDescent="0.2">
      <c r="F670" s="22"/>
      <c r="G670" s="22"/>
    </row>
    <row r="671" spans="6:7" x14ac:dyDescent="0.2">
      <c r="F671" s="22"/>
      <c r="G671" s="22"/>
    </row>
    <row r="672" spans="6:7" x14ac:dyDescent="0.2">
      <c r="F672" s="22"/>
      <c r="G672" s="22"/>
    </row>
    <row r="673" spans="6:7" x14ac:dyDescent="0.2">
      <c r="F673" s="22"/>
      <c r="G673" s="22"/>
    </row>
    <row r="674" spans="6:7" x14ac:dyDescent="0.2">
      <c r="F674" s="22"/>
      <c r="G674" s="22"/>
    </row>
    <row r="675" spans="6:7" x14ac:dyDescent="0.2">
      <c r="F675" s="22"/>
      <c r="G675" s="22"/>
    </row>
    <row r="676" spans="6:7" x14ac:dyDescent="0.2">
      <c r="F676" s="22"/>
      <c r="G676" s="22"/>
    </row>
    <row r="677" spans="6:7" x14ac:dyDescent="0.2">
      <c r="F677" s="22"/>
      <c r="G677" s="22"/>
    </row>
    <row r="678" spans="6:7" x14ac:dyDescent="0.2">
      <c r="F678" s="22"/>
      <c r="G678" s="22"/>
    </row>
    <row r="679" spans="6:7" x14ac:dyDescent="0.2">
      <c r="F679" s="22"/>
      <c r="G679" s="22"/>
    </row>
    <row r="680" spans="6:7" x14ac:dyDescent="0.2">
      <c r="F680" s="22"/>
      <c r="G680" s="22"/>
    </row>
    <row r="681" spans="6:7" x14ac:dyDescent="0.2">
      <c r="F681" s="22"/>
      <c r="G681" s="22"/>
    </row>
    <row r="682" spans="6:7" x14ac:dyDescent="0.2">
      <c r="F682" s="22"/>
      <c r="G682" s="22"/>
    </row>
    <row r="683" spans="6:7" x14ac:dyDescent="0.2">
      <c r="F683" s="22"/>
      <c r="G683" s="22"/>
    </row>
    <row r="684" spans="6:7" x14ac:dyDescent="0.2">
      <c r="F684" s="22"/>
      <c r="G684" s="22"/>
    </row>
    <row r="685" spans="6:7" x14ac:dyDescent="0.2">
      <c r="F685" s="22"/>
      <c r="G685" s="22"/>
    </row>
    <row r="686" spans="6:7" x14ac:dyDescent="0.2">
      <c r="F686" s="22"/>
      <c r="G686" s="22"/>
    </row>
    <row r="687" spans="6:7" x14ac:dyDescent="0.2">
      <c r="F687" s="22"/>
      <c r="G687" s="22"/>
    </row>
    <row r="688" spans="6:7" x14ac:dyDescent="0.2">
      <c r="F688" s="22"/>
      <c r="G688" s="22"/>
    </row>
    <row r="689" spans="6:7" x14ac:dyDescent="0.2">
      <c r="F689" s="22"/>
      <c r="G689" s="22"/>
    </row>
    <row r="690" spans="6:7" x14ac:dyDescent="0.2">
      <c r="F690" s="22"/>
      <c r="G690" s="22"/>
    </row>
    <row r="691" spans="6:7" x14ac:dyDescent="0.2">
      <c r="F691" s="22"/>
      <c r="G691" s="22"/>
    </row>
    <row r="692" spans="6:7" x14ac:dyDescent="0.2">
      <c r="F692" s="22"/>
      <c r="G692" s="22"/>
    </row>
    <row r="693" spans="6:7" x14ac:dyDescent="0.2">
      <c r="F693" s="22"/>
      <c r="G693" s="22"/>
    </row>
    <row r="694" spans="6:7" x14ac:dyDescent="0.2">
      <c r="F694" s="22"/>
      <c r="G694" s="22"/>
    </row>
    <row r="695" spans="6:7" x14ac:dyDescent="0.2">
      <c r="F695" s="22"/>
      <c r="G695" s="22"/>
    </row>
    <row r="696" spans="6:7" x14ac:dyDescent="0.2">
      <c r="F696" s="22"/>
      <c r="G696" s="22"/>
    </row>
    <row r="697" spans="6:7" x14ac:dyDescent="0.2">
      <c r="F697" s="22"/>
      <c r="G697" s="22"/>
    </row>
    <row r="698" spans="6:7" x14ac:dyDescent="0.2">
      <c r="F698" s="22"/>
      <c r="G698" s="22"/>
    </row>
    <row r="699" spans="6:7" x14ac:dyDescent="0.2">
      <c r="F699" s="22"/>
      <c r="G699" s="22"/>
    </row>
    <row r="700" spans="6:7" x14ac:dyDescent="0.2">
      <c r="F700" s="22"/>
      <c r="G700" s="22"/>
    </row>
    <row r="701" spans="6:7" x14ac:dyDescent="0.2">
      <c r="F701" s="22"/>
      <c r="G701" s="22"/>
    </row>
    <row r="702" spans="6:7" x14ac:dyDescent="0.2">
      <c r="F702" s="22"/>
      <c r="G702" s="22"/>
    </row>
    <row r="703" spans="6:7" x14ac:dyDescent="0.2">
      <c r="F703" s="22"/>
      <c r="G703" s="22"/>
    </row>
    <row r="704" spans="6:7" x14ac:dyDescent="0.2">
      <c r="F704" s="22"/>
      <c r="G704" s="22"/>
    </row>
    <row r="705" spans="6:7" x14ac:dyDescent="0.2">
      <c r="F705" s="22"/>
      <c r="G705" s="22"/>
    </row>
    <row r="706" spans="6:7" x14ac:dyDescent="0.2">
      <c r="F706" s="22"/>
      <c r="G706" s="22"/>
    </row>
    <row r="707" spans="6:7" x14ac:dyDescent="0.2">
      <c r="F707" s="22"/>
      <c r="G707" s="22"/>
    </row>
    <row r="708" spans="6:7" x14ac:dyDescent="0.2">
      <c r="F708" s="22"/>
      <c r="G708" s="22"/>
    </row>
    <row r="709" spans="6:7" x14ac:dyDescent="0.2">
      <c r="F709" s="22"/>
      <c r="G709" s="22"/>
    </row>
    <row r="710" spans="6:7" x14ac:dyDescent="0.2">
      <c r="F710" s="22"/>
      <c r="G710" s="22"/>
    </row>
    <row r="711" spans="6:7" x14ac:dyDescent="0.2">
      <c r="F711" s="22"/>
      <c r="G711" s="22"/>
    </row>
    <row r="712" spans="6:7" x14ac:dyDescent="0.2">
      <c r="F712" s="22"/>
      <c r="G712" s="22"/>
    </row>
    <row r="713" spans="6:7" x14ac:dyDescent="0.2">
      <c r="F713" s="22"/>
      <c r="G713" s="22"/>
    </row>
    <row r="714" spans="6:7" x14ac:dyDescent="0.2">
      <c r="F714" s="22"/>
      <c r="G714" s="22"/>
    </row>
    <row r="715" spans="6:7" x14ac:dyDescent="0.2">
      <c r="F715" s="22"/>
      <c r="G715" s="22"/>
    </row>
    <row r="716" spans="6:7" x14ac:dyDescent="0.2">
      <c r="F716" s="22"/>
      <c r="G716" s="22"/>
    </row>
    <row r="717" spans="6:7" x14ac:dyDescent="0.2">
      <c r="F717" s="22"/>
      <c r="G717" s="22"/>
    </row>
    <row r="718" spans="6:7" x14ac:dyDescent="0.2">
      <c r="F718" s="22"/>
      <c r="G718" s="22"/>
    </row>
    <row r="719" spans="6:7" x14ac:dyDescent="0.2">
      <c r="F719" s="22"/>
      <c r="G719" s="22"/>
    </row>
    <row r="720" spans="6:7" x14ac:dyDescent="0.2">
      <c r="F720" s="22"/>
      <c r="G720" s="22"/>
    </row>
    <row r="721" spans="6:7" x14ac:dyDescent="0.2">
      <c r="F721" s="22"/>
      <c r="G721" s="22"/>
    </row>
    <row r="722" spans="6:7" x14ac:dyDescent="0.2">
      <c r="F722" s="22"/>
      <c r="G722" s="22"/>
    </row>
    <row r="723" spans="6:7" x14ac:dyDescent="0.2">
      <c r="F723" s="22"/>
      <c r="G723" s="22"/>
    </row>
    <row r="724" spans="6:7" x14ac:dyDescent="0.2">
      <c r="F724" s="22"/>
      <c r="G724" s="22"/>
    </row>
    <row r="725" spans="6:7" x14ac:dyDescent="0.2">
      <c r="F725" s="22"/>
      <c r="G725" s="22"/>
    </row>
    <row r="726" spans="6:7" x14ac:dyDescent="0.2">
      <c r="F726" s="22"/>
      <c r="G726" s="22"/>
    </row>
    <row r="727" spans="6:7" x14ac:dyDescent="0.2">
      <c r="F727" s="22"/>
      <c r="G727" s="22"/>
    </row>
    <row r="728" spans="6:7" x14ac:dyDescent="0.2">
      <c r="F728" s="22"/>
      <c r="G728" s="22"/>
    </row>
    <row r="729" spans="6:7" x14ac:dyDescent="0.2">
      <c r="F729" s="22"/>
      <c r="G729" s="22"/>
    </row>
    <row r="730" spans="6:7" x14ac:dyDescent="0.2">
      <c r="F730" s="22"/>
      <c r="G730" s="22"/>
    </row>
    <row r="731" spans="6:7" x14ac:dyDescent="0.2">
      <c r="F731" s="22"/>
      <c r="G731" s="22"/>
    </row>
    <row r="732" spans="6:7" x14ac:dyDescent="0.2">
      <c r="F732" s="22"/>
      <c r="G732" s="22"/>
    </row>
    <row r="733" spans="6:7" x14ac:dyDescent="0.2">
      <c r="F733" s="22"/>
      <c r="G733" s="22"/>
    </row>
    <row r="734" spans="6:7" x14ac:dyDescent="0.2">
      <c r="F734" s="22"/>
      <c r="G734" s="22"/>
    </row>
    <row r="735" spans="6:7" x14ac:dyDescent="0.2">
      <c r="F735" s="22"/>
      <c r="G735" s="22"/>
    </row>
    <row r="736" spans="6:7" x14ac:dyDescent="0.2">
      <c r="F736" s="22"/>
      <c r="G736" s="22"/>
    </row>
    <row r="737" spans="6:7" x14ac:dyDescent="0.2">
      <c r="F737" s="22"/>
      <c r="G737" s="22"/>
    </row>
    <row r="738" spans="6:7" x14ac:dyDescent="0.2">
      <c r="F738" s="22"/>
      <c r="G738" s="22"/>
    </row>
    <row r="739" spans="6:7" x14ac:dyDescent="0.2">
      <c r="F739" s="22"/>
      <c r="G739" s="22"/>
    </row>
    <row r="740" spans="6:7" x14ac:dyDescent="0.2">
      <c r="F740" s="22"/>
      <c r="G740" s="22"/>
    </row>
    <row r="741" spans="6:7" x14ac:dyDescent="0.2">
      <c r="F741" s="22"/>
      <c r="G741" s="22"/>
    </row>
    <row r="742" spans="6:7" x14ac:dyDescent="0.2">
      <c r="F742" s="22"/>
      <c r="G742" s="22"/>
    </row>
    <row r="743" spans="6:7" x14ac:dyDescent="0.2">
      <c r="F743" s="22"/>
      <c r="G743" s="22"/>
    </row>
    <row r="744" spans="6:7" x14ac:dyDescent="0.2">
      <c r="F744" s="22"/>
      <c r="G744" s="22"/>
    </row>
    <row r="745" spans="6:7" x14ac:dyDescent="0.2">
      <c r="F745" s="22"/>
      <c r="G745" s="22"/>
    </row>
    <row r="746" spans="6:7" x14ac:dyDescent="0.2">
      <c r="F746" s="22"/>
      <c r="G746" s="22"/>
    </row>
    <row r="747" spans="6:7" x14ac:dyDescent="0.2">
      <c r="F747" s="22"/>
      <c r="G747" s="22"/>
    </row>
    <row r="748" spans="6:7" x14ac:dyDescent="0.2">
      <c r="F748" s="22"/>
      <c r="G748" s="22"/>
    </row>
    <row r="749" spans="6:7" x14ac:dyDescent="0.2">
      <c r="F749" s="22"/>
      <c r="G749" s="22"/>
    </row>
    <row r="750" spans="6:7" x14ac:dyDescent="0.2">
      <c r="F750" s="22"/>
      <c r="G750" s="22"/>
    </row>
    <row r="751" spans="6:7" x14ac:dyDescent="0.2">
      <c r="F751" s="22"/>
      <c r="G751" s="22"/>
    </row>
    <row r="752" spans="6:7" x14ac:dyDescent="0.2">
      <c r="F752" s="22"/>
      <c r="G752" s="22"/>
    </row>
    <row r="753" spans="6:7" x14ac:dyDescent="0.2">
      <c r="F753" s="22"/>
      <c r="G753" s="22"/>
    </row>
    <row r="754" spans="6:7" x14ac:dyDescent="0.2">
      <c r="F754" s="22"/>
      <c r="G754" s="22"/>
    </row>
    <row r="755" spans="6:7" x14ac:dyDescent="0.2">
      <c r="F755" s="22"/>
      <c r="G755" s="22"/>
    </row>
    <row r="756" spans="6:7" x14ac:dyDescent="0.2">
      <c r="F756" s="22"/>
      <c r="G756" s="22"/>
    </row>
    <row r="757" spans="6:7" x14ac:dyDescent="0.2">
      <c r="F757" s="22"/>
      <c r="G757" s="22"/>
    </row>
    <row r="758" spans="6:7" x14ac:dyDescent="0.2">
      <c r="F758" s="22"/>
      <c r="G758" s="22"/>
    </row>
    <row r="759" spans="6:7" x14ac:dyDescent="0.2">
      <c r="F759" s="22"/>
      <c r="G759" s="22"/>
    </row>
    <row r="760" spans="6:7" x14ac:dyDescent="0.2">
      <c r="F760" s="22"/>
      <c r="G760" s="22"/>
    </row>
    <row r="761" spans="6:7" x14ac:dyDescent="0.2">
      <c r="F761" s="22"/>
      <c r="G761" s="22"/>
    </row>
    <row r="762" spans="6:7" x14ac:dyDescent="0.2">
      <c r="F762" s="22"/>
      <c r="G762" s="22"/>
    </row>
    <row r="763" spans="6:7" x14ac:dyDescent="0.2">
      <c r="F763" s="22"/>
      <c r="G763" s="22"/>
    </row>
    <row r="764" spans="6:7" x14ac:dyDescent="0.2">
      <c r="F764" s="22"/>
      <c r="G764" s="22"/>
    </row>
    <row r="765" spans="6:7" x14ac:dyDescent="0.2">
      <c r="F765" s="22"/>
      <c r="G765" s="22"/>
    </row>
    <row r="766" spans="6:7" x14ac:dyDescent="0.2">
      <c r="F766" s="22"/>
      <c r="G766" s="22"/>
    </row>
    <row r="767" spans="6:7" x14ac:dyDescent="0.2">
      <c r="F767" s="22"/>
      <c r="G767" s="22"/>
    </row>
    <row r="768" spans="6:7" x14ac:dyDescent="0.2">
      <c r="F768" s="22"/>
      <c r="G768" s="22"/>
    </row>
    <row r="769" spans="6:7" x14ac:dyDescent="0.2">
      <c r="F769" s="22"/>
      <c r="G769" s="22"/>
    </row>
    <row r="770" spans="6:7" x14ac:dyDescent="0.2">
      <c r="F770" s="22"/>
      <c r="G770" s="22"/>
    </row>
    <row r="771" spans="6:7" x14ac:dyDescent="0.2">
      <c r="F771" s="22"/>
      <c r="G771" s="22"/>
    </row>
    <row r="772" spans="6:7" x14ac:dyDescent="0.2">
      <c r="F772" s="22"/>
      <c r="G772" s="22"/>
    </row>
    <row r="773" spans="6:7" x14ac:dyDescent="0.2">
      <c r="F773" s="22"/>
      <c r="G773" s="22"/>
    </row>
    <row r="774" spans="6:7" x14ac:dyDescent="0.2">
      <c r="F774" s="22"/>
      <c r="G774" s="22"/>
    </row>
    <row r="775" spans="6:7" x14ac:dyDescent="0.2">
      <c r="F775" s="22"/>
      <c r="G775" s="22"/>
    </row>
    <row r="776" spans="6:7" x14ac:dyDescent="0.2">
      <c r="F776" s="22"/>
      <c r="G776" s="22"/>
    </row>
    <row r="777" spans="6:7" x14ac:dyDescent="0.2">
      <c r="F777" s="22"/>
      <c r="G777" s="22"/>
    </row>
    <row r="778" spans="6:7" x14ac:dyDescent="0.2">
      <c r="F778" s="22"/>
      <c r="G778" s="22"/>
    </row>
    <row r="779" spans="6:7" x14ac:dyDescent="0.2">
      <c r="F779" s="22"/>
      <c r="G779" s="22"/>
    </row>
    <row r="780" spans="6:7" x14ac:dyDescent="0.2">
      <c r="F780" s="22"/>
      <c r="G780" s="22"/>
    </row>
    <row r="781" spans="6:7" x14ac:dyDescent="0.2">
      <c r="F781" s="22"/>
      <c r="G781" s="22"/>
    </row>
    <row r="782" spans="6:7" x14ac:dyDescent="0.2">
      <c r="F782" s="22"/>
      <c r="G782" s="22"/>
    </row>
    <row r="783" spans="6:7" x14ac:dyDescent="0.2">
      <c r="F783" s="22"/>
      <c r="G783" s="22"/>
    </row>
    <row r="784" spans="6:7" x14ac:dyDescent="0.2">
      <c r="F784" s="22"/>
      <c r="G784" s="22"/>
    </row>
    <row r="785" spans="6:7" x14ac:dyDescent="0.2">
      <c r="F785" s="22"/>
      <c r="G785" s="22"/>
    </row>
    <row r="786" spans="6:7" x14ac:dyDescent="0.2">
      <c r="F786" s="22"/>
      <c r="G786" s="22"/>
    </row>
    <row r="787" spans="6:7" x14ac:dyDescent="0.2">
      <c r="F787" s="22"/>
      <c r="G787" s="22"/>
    </row>
    <row r="788" spans="6:7" x14ac:dyDescent="0.2">
      <c r="F788" s="22"/>
      <c r="G788" s="22"/>
    </row>
    <row r="789" spans="6:7" x14ac:dyDescent="0.2">
      <c r="F789" s="22"/>
      <c r="G789" s="22"/>
    </row>
    <row r="790" spans="6:7" x14ac:dyDescent="0.2">
      <c r="F790" s="22"/>
      <c r="G790" s="22"/>
    </row>
    <row r="791" spans="6:7" x14ac:dyDescent="0.2">
      <c r="F791" s="22"/>
      <c r="G791" s="22"/>
    </row>
    <row r="792" spans="6:7" x14ac:dyDescent="0.2">
      <c r="F792" s="22"/>
      <c r="G792" s="22"/>
    </row>
    <row r="793" spans="6:7" x14ac:dyDescent="0.2">
      <c r="F793" s="22"/>
      <c r="G793" s="22"/>
    </row>
    <row r="794" spans="6:7" x14ac:dyDescent="0.2">
      <c r="F794" s="22"/>
      <c r="G794" s="22"/>
    </row>
    <row r="795" spans="6:7" x14ac:dyDescent="0.2">
      <c r="F795" s="22"/>
      <c r="G795" s="22"/>
    </row>
    <row r="796" spans="6:7" x14ac:dyDescent="0.2">
      <c r="F796" s="22"/>
      <c r="G796" s="22"/>
    </row>
    <row r="797" spans="6:7" x14ac:dyDescent="0.2">
      <c r="F797" s="22"/>
      <c r="G797" s="22"/>
    </row>
    <row r="798" spans="6:7" x14ac:dyDescent="0.2">
      <c r="F798" s="22"/>
      <c r="G798" s="22"/>
    </row>
    <row r="799" spans="6:7" x14ac:dyDescent="0.2">
      <c r="F799" s="22"/>
      <c r="G799" s="22"/>
    </row>
    <row r="800" spans="6:7" x14ac:dyDescent="0.2">
      <c r="F800" s="22"/>
      <c r="G800" s="22"/>
    </row>
    <row r="801" spans="6:7" x14ac:dyDescent="0.2">
      <c r="F801" s="22"/>
      <c r="G801" s="22"/>
    </row>
    <row r="802" spans="6:7" x14ac:dyDescent="0.2">
      <c r="F802" s="22"/>
      <c r="G802" s="22"/>
    </row>
    <row r="803" spans="6:7" x14ac:dyDescent="0.2">
      <c r="F803" s="22"/>
      <c r="G803" s="22"/>
    </row>
    <row r="804" spans="6:7" x14ac:dyDescent="0.2">
      <c r="F804" s="22"/>
      <c r="G804" s="22"/>
    </row>
    <row r="805" spans="6:7" x14ac:dyDescent="0.2">
      <c r="F805" s="22"/>
      <c r="G805" s="22"/>
    </row>
    <row r="806" spans="6:7" x14ac:dyDescent="0.2">
      <c r="F806" s="22"/>
      <c r="G806" s="22"/>
    </row>
    <row r="807" spans="6:7" x14ac:dyDescent="0.2">
      <c r="F807" s="22"/>
      <c r="G807" s="22"/>
    </row>
    <row r="808" spans="6:7" x14ac:dyDescent="0.2">
      <c r="F808" s="22"/>
      <c r="G808" s="22"/>
    </row>
    <row r="809" spans="6:7" x14ac:dyDescent="0.2">
      <c r="F809" s="22"/>
      <c r="G809" s="22"/>
    </row>
    <row r="810" spans="6:7" x14ac:dyDescent="0.2">
      <c r="F810" s="22"/>
      <c r="G810" s="22"/>
    </row>
    <row r="811" spans="6:7" x14ac:dyDescent="0.2">
      <c r="F811" s="22"/>
      <c r="G811" s="22"/>
    </row>
    <row r="812" spans="6:7" x14ac:dyDescent="0.2">
      <c r="F812" s="22"/>
      <c r="G812" s="22"/>
    </row>
    <row r="813" spans="6:7" x14ac:dyDescent="0.2">
      <c r="F813" s="22"/>
      <c r="G813" s="22"/>
    </row>
    <row r="814" spans="6:7" x14ac:dyDescent="0.2">
      <c r="F814" s="22"/>
      <c r="G814" s="22"/>
    </row>
    <row r="815" spans="6:7" x14ac:dyDescent="0.2">
      <c r="F815" s="22"/>
      <c r="G815" s="22"/>
    </row>
    <row r="816" spans="6:7" x14ac:dyDescent="0.2">
      <c r="F816" s="22"/>
      <c r="G816" s="22"/>
    </row>
    <row r="817" spans="6:7" x14ac:dyDescent="0.2">
      <c r="F817" s="22"/>
      <c r="G817" s="22"/>
    </row>
    <row r="818" spans="6:7" x14ac:dyDescent="0.2">
      <c r="F818" s="22"/>
      <c r="G818" s="22"/>
    </row>
    <row r="819" spans="6:7" x14ac:dyDescent="0.2">
      <c r="F819" s="22"/>
      <c r="G819" s="22"/>
    </row>
    <row r="820" spans="6:7" x14ac:dyDescent="0.2">
      <c r="F820" s="22"/>
      <c r="G820" s="22"/>
    </row>
    <row r="821" spans="6:7" x14ac:dyDescent="0.2">
      <c r="F821" s="22"/>
      <c r="G821" s="22"/>
    </row>
    <row r="822" spans="6:7" x14ac:dyDescent="0.2">
      <c r="F822" s="22"/>
      <c r="G822" s="22"/>
    </row>
    <row r="823" spans="6:7" x14ac:dyDescent="0.2">
      <c r="F823" s="22"/>
      <c r="G823" s="22"/>
    </row>
    <row r="824" spans="6:7" x14ac:dyDescent="0.2">
      <c r="F824" s="22"/>
      <c r="G824" s="22"/>
    </row>
    <row r="825" spans="6:7" x14ac:dyDescent="0.2">
      <c r="F825" s="22"/>
      <c r="G825" s="22"/>
    </row>
    <row r="826" spans="6:7" x14ac:dyDescent="0.2">
      <c r="F826" s="22"/>
      <c r="G826" s="22"/>
    </row>
    <row r="827" spans="6:7" x14ac:dyDescent="0.2">
      <c r="F827" s="22"/>
      <c r="G827" s="22"/>
    </row>
    <row r="828" spans="6:7" x14ac:dyDescent="0.2">
      <c r="F828" s="22"/>
      <c r="G828" s="22"/>
    </row>
    <row r="829" spans="6:7" x14ac:dyDescent="0.2">
      <c r="F829" s="22"/>
      <c r="G829" s="22"/>
    </row>
    <row r="830" spans="6:7" x14ac:dyDescent="0.2">
      <c r="F830" s="22"/>
      <c r="G830" s="22"/>
    </row>
    <row r="831" spans="6:7" x14ac:dyDescent="0.2">
      <c r="F831" s="22"/>
      <c r="G831" s="22"/>
    </row>
    <row r="832" spans="6:7" x14ac:dyDescent="0.2">
      <c r="F832" s="22"/>
      <c r="G832" s="22"/>
    </row>
    <row r="833" spans="6:7" x14ac:dyDescent="0.2">
      <c r="F833" s="22"/>
      <c r="G833" s="22"/>
    </row>
    <row r="834" spans="6:7" x14ac:dyDescent="0.2">
      <c r="F834" s="22"/>
      <c r="G834" s="22"/>
    </row>
    <row r="835" spans="6:7" x14ac:dyDescent="0.2">
      <c r="F835" s="22"/>
      <c r="G835" s="22"/>
    </row>
    <row r="836" spans="6:7" x14ac:dyDescent="0.2">
      <c r="F836" s="22"/>
      <c r="G836" s="22"/>
    </row>
    <row r="837" spans="6:7" x14ac:dyDescent="0.2">
      <c r="F837" s="22"/>
      <c r="G837" s="22"/>
    </row>
    <row r="838" spans="6:7" x14ac:dyDescent="0.2">
      <c r="F838" s="22"/>
      <c r="G838" s="22"/>
    </row>
    <row r="839" spans="6:7" x14ac:dyDescent="0.2">
      <c r="F839" s="22"/>
      <c r="G839" s="22"/>
    </row>
    <row r="840" spans="6:7" x14ac:dyDescent="0.2">
      <c r="F840" s="22"/>
      <c r="G840" s="22"/>
    </row>
    <row r="841" spans="6:7" x14ac:dyDescent="0.2">
      <c r="F841" s="22"/>
      <c r="G841" s="22"/>
    </row>
    <row r="842" spans="6:7" x14ac:dyDescent="0.2">
      <c r="F842" s="22"/>
      <c r="G842" s="22"/>
    </row>
    <row r="843" spans="6:7" x14ac:dyDescent="0.2">
      <c r="F843" s="22"/>
      <c r="G843" s="22"/>
    </row>
    <row r="844" spans="6:7" x14ac:dyDescent="0.2">
      <c r="F844" s="22"/>
      <c r="G844" s="22"/>
    </row>
    <row r="845" spans="6:7" x14ac:dyDescent="0.2">
      <c r="F845" s="22"/>
      <c r="G845" s="22"/>
    </row>
    <row r="846" spans="6:7" x14ac:dyDescent="0.2">
      <c r="F846" s="22"/>
      <c r="G846" s="22"/>
    </row>
    <row r="847" spans="6:7" x14ac:dyDescent="0.2">
      <c r="F847" s="22"/>
      <c r="G847" s="22"/>
    </row>
    <row r="848" spans="6:7" x14ac:dyDescent="0.2">
      <c r="F848" s="22"/>
      <c r="G848" s="22"/>
    </row>
    <row r="849" spans="6:7" x14ac:dyDescent="0.2">
      <c r="F849" s="22"/>
      <c r="G849" s="22"/>
    </row>
    <row r="850" spans="6:7" x14ac:dyDescent="0.2">
      <c r="F850" s="22"/>
      <c r="G850" s="22"/>
    </row>
    <row r="851" spans="6:7" x14ac:dyDescent="0.2">
      <c r="F851" s="22"/>
      <c r="G851" s="22"/>
    </row>
    <row r="852" spans="6:7" x14ac:dyDescent="0.2">
      <c r="F852" s="22"/>
      <c r="G852" s="22"/>
    </row>
    <row r="853" spans="6:7" x14ac:dyDescent="0.2">
      <c r="F853" s="22"/>
      <c r="G853" s="22"/>
    </row>
    <row r="854" spans="6:7" x14ac:dyDescent="0.2">
      <c r="F854" s="22"/>
      <c r="G854" s="22"/>
    </row>
    <row r="855" spans="6:7" x14ac:dyDescent="0.2">
      <c r="F855" s="22"/>
      <c r="G855" s="22"/>
    </row>
    <row r="856" spans="6:7" x14ac:dyDescent="0.2">
      <c r="F856" s="22"/>
      <c r="G856" s="22"/>
    </row>
    <row r="857" spans="6:7" x14ac:dyDescent="0.2">
      <c r="F857" s="22"/>
      <c r="G857" s="22"/>
    </row>
    <row r="858" spans="6:7" x14ac:dyDescent="0.2">
      <c r="F858" s="22"/>
      <c r="G858" s="22"/>
    </row>
    <row r="859" spans="6:7" x14ac:dyDescent="0.2">
      <c r="F859" s="22"/>
      <c r="G859" s="22"/>
    </row>
    <row r="860" spans="6:7" x14ac:dyDescent="0.2">
      <c r="F860" s="22"/>
      <c r="G860" s="22"/>
    </row>
    <row r="861" spans="6:7" x14ac:dyDescent="0.2">
      <c r="F861" s="22"/>
      <c r="G861" s="22"/>
    </row>
    <row r="862" spans="6:7" x14ac:dyDescent="0.2">
      <c r="F862" s="22"/>
      <c r="G862" s="22"/>
    </row>
    <row r="863" spans="6:7" x14ac:dyDescent="0.2">
      <c r="F863" s="22"/>
      <c r="G863" s="22"/>
    </row>
    <row r="864" spans="6:7" x14ac:dyDescent="0.2">
      <c r="F864" s="22"/>
      <c r="G864" s="22"/>
    </row>
    <row r="865" spans="6:7" x14ac:dyDescent="0.2">
      <c r="F865" s="22"/>
      <c r="G865" s="22"/>
    </row>
    <row r="866" spans="6:7" x14ac:dyDescent="0.2">
      <c r="F866" s="22"/>
      <c r="G866" s="22"/>
    </row>
    <row r="867" spans="6:7" x14ac:dyDescent="0.2">
      <c r="F867" s="22"/>
      <c r="G867" s="22"/>
    </row>
    <row r="868" spans="6:7" x14ac:dyDescent="0.2">
      <c r="F868" s="22"/>
      <c r="G868" s="22"/>
    </row>
    <row r="869" spans="6:7" x14ac:dyDescent="0.2">
      <c r="F869" s="22"/>
      <c r="G869" s="22"/>
    </row>
    <row r="870" spans="6:7" x14ac:dyDescent="0.2">
      <c r="F870" s="22"/>
      <c r="G870" s="22"/>
    </row>
    <row r="871" spans="6:7" x14ac:dyDescent="0.2">
      <c r="F871" s="22"/>
      <c r="G871" s="22"/>
    </row>
    <row r="872" spans="6:7" x14ac:dyDescent="0.2">
      <c r="F872" s="22"/>
      <c r="G872" s="22"/>
    </row>
    <row r="873" spans="6:7" x14ac:dyDescent="0.2">
      <c r="F873" s="22"/>
      <c r="G873" s="22"/>
    </row>
    <row r="874" spans="6:7" x14ac:dyDescent="0.2">
      <c r="F874" s="22"/>
      <c r="G874" s="22"/>
    </row>
    <row r="875" spans="6:7" x14ac:dyDescent="0.2">
      <c r="F875" s="22"/>
      <c r="G875" s="22"/>
    </row>
    <row r="876" spans="6:7" x14ac:dyDescent="0.2">
      <c r="F876" s="22"/>
      <c r="G876" s="22"/>
    </row>
    <row r="877" spans="6:7" x14ac:dyDescent="0.2">
      <c r="F877" s="22"/>
      <c r="G877" s="22"/>
    </row>
    <row r="878" spans="6:7" x14ac:dyDescent="0.2">
      <c r="F878" s="22"/>
      <c r="G878" s="22"/>
    </row>
    <row r="879" spans="6:7" x14ac:dyDescent="0.2">
      <c r="F879" s="22"/>
      <c r="G879" s="22"/>
    </row>
    <row r="880" spans="6:7" x14ac:dyDescent="0.2">
      <c r="F880" s="22"/>
      <c r="G880" s="22"/>
    </row>
    <row r="881" spans="6:7" x14ac:dyDescent="0.2">
      <c r="F881" s="22"/>
      <c r="G881" s="22"/>
    </row>
    <row r="882" spans="6:7" x14ac:dyDescent="0.2">
      <c r="F882" s="22"/>
      <c r="G882" s="22"/>
    </row>
    <row r="883" spans="6:7" x14ac:dyDescent="0.2">
      <c r="F883" s="22"/>
      <c r="G883" s="22"/>
    </row>
    <row r="884" spans="6:7" x14ac:dyDescent="0.2">
      <c r="F884" s="22"/>
      <c r="G884" s="22"/>
    </row>
    <row r="885" spans="6:7" x14ac:dyDescent="0.2">
      <c r="F885" s="22"/>
      <c r="G885" s="22"/>
    </row>
    <row r="886" spans="6:7" x14ac:dyDescent="0.2">
      <c r="F886" s="22"/>
      <c r="G886" s="22"/>
    </row>
    <row r="887" spans="6:7" x14ac:dyDescent="0.2">
      <c r="F887" s="22"/>
      <c r="G887" s="22"/>
    </row>
    <row r="888" spans="6:7" x14ac:dyDescent="0.2">
      <c r="F888" s="22"/>
      <c r="G888" s="22"/>
    </row>
    <row r="889" spans="6:7" x14ac:dyDescent="0.2">
      <c r="F889" s="22"/>
      <c r="G889" s="22"/>
    </row>
    <row r="890" spans="6:7" x14ac:dyDescent="0.2">
      <c r="F890" s="22"/>
      <c r="G890" s="22"/>
    </row>
    <row r="891" spans="6:7" x14ac:dyDescent="0.2">
      <c r="F891" s="22"/>
      <c r="G891" s="22"/>
    </row>
    <row r="892" spans="6:7" x14ac:dyDescent="0.2">
      <c r="F892" s="22"/>
      <c r="G892" s="22"/>
    </row>
    <row r="893" spans="6:7" x14ac:dyDescent="0.2">
      <c r="F893" s="22"/>
      <c r="G893" s="22"/>
    </row>
    <row r="894" spans="6:7" x14ac:dyDescent="0.2">
      <c r="F894" s="22"/>
      <c r="G894" s="22"/>
    </row>
    <row r="895" spans="6:7" x14ac:dyDescent="0.2">
      <c r="F895" s="22"/>
      <c r="G895" s="22"/>
    </row>
    <row r="896" spans="6:7" x14ac:dyDescent="0.2">
      <c r="F896" s="22"/>
      <c r="G896" s="22"/>
    </row>
    <row r="897" spans="6:7" x14ac:dyDescent="0.2">
      <c r="F897" s="22"/>
      <c r="G897" s="22"/>
    </row>
    <row r="898" spans="6:7" x14ac:dyDescent="0.2">
      <c r="F898" s="22"/>
      <c r="G898" s="22"/>
    </row>
    <row r="899" spans="6:7" x14ac:dyDescent="0.2">
      <c r="F899" s="22"/>
      <c r="G899" s="22"/>
    </row>
    <row r="900" spans="6:7" x14ac:dyDescent="0.2">
      <c r="F900" s="22"/>
      <c r="G900" s="22"/>
    </row>
    <row r="901" spans="6:7" x14ac:dyDescent="0.2">
      <c r="F901" s="22"/>
      <c r="G901" s="22"/>
    </row>
    <row r="902" spans="6:7" x14ac:dyDescent="0.2">
      <c r="F902" s="22"/>
      <c r="G902" s="22"/>
    </row>
    <row r="903" spans="6:7" x14ac:dyDescent="0.2">
      <c r="F903" s="22"/>
      <c r="G903" s="22"/>
    </row>
    <row r="904" spans="6:7" x14ac:dyDescent="0.2">
      <c r="F904" s="22"/>
      <c r="G904" s="22"/>
    </row>
    <row r="905" spans="6:7" x14ac:dyDescent="0.2">
      <c r="F905" s="22"/>
      <c r="G905" s="22"/>
    </row>
    <row r="906" spans="6:7" x14ac:dyDescent="0.2">
      <c r="F906" s="22"/>
      <c r="G906" s="22"/>
    </row>
    <row r="907" spans="6:7" x14ac:dyDescent="0.2">
      <c r="F907" s="22"/>
      <c r="G907" s="22"/>
    </row>
    <row r="908" spans="6:7" x14ac:dyDescent="0.2">
      <c r="F908" s="22"/>
      <c r="G908" s="22"/>
    </row>
    <row r="909" spans="6:7" x14ac:dyDescent="0.2">
      <c r="F909" s="22"/>
      <c r="G909" s="22"/>
    </row>
    <row r="910" spans="6:7" x14ac:dyDescent="0.2">
      <c r="F910" s="22"/>
      <c r="G910" s="22"/>
    </row>
    <row r="911" spans="6:7" x14ac:dyDescent="0.2">
      <c r="F911" s="22"/>
      <c r="G911" s="22"/>
    </row>
    <row r="912" spans="6:7" x14ac:dyDescent="0.2">
      <c r="F912" s="22"/>
      <c r="G912" s="22"/>
    </row>
    <row r="913" spans="6:7" x14ac:dyDescent="0.2">
      <c r="F913" s="22"/>
      <c r="G913" s="22"/>
    </row>
    <row r="914" spans="6:7" x14ac:dyDescent="0.2">
      <c r="F914" s="22"/>
      <c r="G914" s="22"/>
    </row>
    <row r="915" spans="6:7" x14ac:dyDescent="0.2">
      <c r="F915" s="22"/>
      <c r="G915" s="22"/>
    </row>
    <row r="916" spans="6:7" x14ac:dyDescent="0.2">
      <c r="F916" s="22"/>
      <c r="G916" s="22"/>
    </row>
    <row r="917" spans="6:7" x14ac:dyDescent="0.2">
      <c r="F917" s="22"/>
      <c r="G917" s="22"/>
    </row>
    <row r="918" spans="6:7" x14ac:dyDescent="0.2">
      <c r="F918" s="22"/>
      <c r="G918" s="22"/>
    </row>
    <row r="919" spans="6:7" x14ac:dyDescent="0.2">
      <c r="F919" s="22"/>
      <c r="G919" s="22"/>
    </row>
    <row r="920" spans="6:7" x14ac:dyDescent="0.2">
      <c r="F920" s="22"/>
      <c r="G920" s="22"/>
    </row>
    <row r="921" spans="6:7" x14ac:dyDescent="0.2">
      <c r="F921" s="22"/>
      <c r="G921" s="22"/>
    </row>
    <row r="922" spans="6:7" x14ac:dyDescent="0.2">
      <c r="F922" s="22"/>
      <c r="G922" s="22"/>
    </row>
    <row r="923" spans="6:7" x14ac:dyDescent="0.2">
      <c r="F923" s="22"/>
      <c r="G923" s="22"/>
    </row>
    <row r="924" spans="6:7" x14ac:dyDescent="0.2">
      <c r="F924" s="22"/>
      <c r="G924" s="22"/>
    </row>
    <row r="925" spans="6:7" x14ac:dyDescent="0.2">
      <c r="F925" s="22"/>
      <c r="G925" s="22"/>
    </row>
    <row r="926" spans="6:7" x14ac:dyDescent="0.2">
      <c r="F926" s="22"/>
      <c r="G926" s="22"/>
    </row>
    <row r="927" spans="6:7" x14ac:dyDescent="0.2">
      <c r="F927" s="22"/>
      <c r="G927" s="22"/>
    </row>
    <row r="928" spans="6:7" x14ac:dyDescent="0.2">
      <c r="F928" s="22"/>
      <c r="G928" s="22"/>
    </row>
    <row r="929" spans="6:7" x14ac:dyDescent="0.2">
      <c r="F929" s="22"/>
      <c r="G929" s="22"/>
    </row>
    <row r="930" spans="6:7" x14ac:dyDescent="0.2">
      <c r="F930" s="22"/>
      <c r="G930" s="22"/>
    </row>
    <row r="931" spans="6:7" x14ac:dyDescent="0.2">
      <c r="F931" s="22"/>
      <c r="G931" s="22"/>
    </row>
    <row r="932" spans="6:7" x14ac:dyDescent="0.2">
      <c r="F932" s="22"/>
      <c r="G932" s="22"/>
    </row>
    <row r="933" spans="6:7" x14ac:dyDescent="0.2">
      <c r="F933" s="22"/>
      <c r="G933" s="22"/>
    </row>
    <row r="934" spans="6:7" x14ac:dyDescent="0.2">
      <c r="F934" s="22"/>
      <c r="G934" s="22"/>
    </row>
    <row r="935" spans="6:7" x14ac:dyDescent="0.2">
      <c r="F935" s="22"/>
      <c r="G935" s="22"/>
    </row>
    <row r="936" spans="6:7" x14ac:dyDescent="0.2">
      <c r="F936" s="22"/>
      <c r="G936" s="22"/>
    </row>
    <row r="937" spans="6:7" x14ac:dyDescent="0.2">
      <c r="F937" s="22"/>
      <c r="G937" s="22"/>
    </row>
    <row r="938" spans="6:7" x14ac:dyDescent="0.2">
      <c r="F938" s="22"/>
      <c r="G938" s="22"/>
    </row>
    <row r="939" spans="6:7" x14ac:dyDescent="0.2">
      <c r="F939" s="22"/>
      <c r="G939" s="22"/>
    </row>
    <row r="940" spans="6:7" x14ac:dyDescent="0.2">
      <c r="F940" s="22"/>
      <c r="G940" s="22"/>
    </row>
    <row r="941" spans="6:7" x14ac:dyDescent="0.2">
      <c r="F941" s="22"/>
      <c r="G941" s="22"/>
    </row>
    <row r="942" spans="6:7" x14ac:dyDescent="0.2">
      <c r="F942" s="22"/>
      <c r="G942" s="22"/>
    </row>
    <row r="943" spans="6:7" x14ac:dyDescent="0.2">
      <c r="F943" s="22"/>
      <c r="G943" s="22"/>
    </row>
    <row r="944" spans="6:7" x14ac:dyDescent="0.2">
      <c r="F944" s="22"/>
      <c r="G944" s="22"/>
    </row>
    <row r="945" spans="6:7" x14ac:dyDescent="0.2">
      <c r="F945" s="22"/>
      <c r="G945" s="22"/>
    </row>
    <row r="946" spans="6:7" x14ac:dyDescent="0.2">
      <c r="F946" s="22"/>
      <c r="G946" s="22"/>
    </row>
    <row r="947" spans="6:7" x14ac:dyDescent="0.2">
      <c r="F947" s="22"/>
      <c r="G947" s="22"/>
    </row>
    <row r="948" spans="6:7" x14ac:dyDescent="0.2">
      <c r="F948" s="22"/>
      <c r="G948" s="22"/>
    </row>
    <row r="949" spans="6:7" x14ac:dyDescent="0.2">
      <c r="F949" s="22"/>
      <c r="G949" s="22"/>
    </row>
    <row r="950" spans="6:7" x14ac:dyDescent="0.2">
      <c r="F950" s="22"/>
      <c r="G950" s="22"/>
    </row>
    <row r="951" spans="6:7" x14ac:dyDescent="0.2">
      <c r="F951" s="22"/>
      <c r="G951" s="22"/>
    </row>
    <row r="952" spans="6:7" x14ac:dyDescent="0.2">
      <c r="F952" s="22"/>
      <c r="G952" s="22"/>
    </row>
    <row r="953" spans="6:7" x14ac:dyDescent="0.2">
      <c r="F953" s="22"/>
      <c r="G953" s="22"/>
    </row>
    <row r="954" spans="6:7" x14ac:dyDescent="0.2">
      <c r="F954" s="22"/>
      <c r="G954" s="22"/>
    </row>
    <row r="955" spans="6:7" x14ac:dyDescent="0.2">
      <c r="F955" s="22"/>
      <c r="G955" s="22"/>
    </row>
    <row r="956" spans="6:7" x14ac:dyDescent="0.2">
      <c r="F956" s="22"/>
      <c r="G956" s="22"/>
    </row>
    <row r="957" spans="6:7" x14ac:dyDescent="0.2">
      <c r="F957" s="22"/>
      <c r="G957" s="22"/>
    </row>
    <row r="958" spans="6:7" x14ac:dyDescent="0.2">
      <c r="F958" s="22"/>
      <c r="G958" s="22"/>
    </row>
    <row r="959" spans="6:7" x14ac:dyDescent="0.2">
      <c r="F959" s="22"/>
      <c r="G959" s="22"/>
    </row>
    <row r="960" spans="6:7" x14ac:dyDescent="0.2">
      <c r="F960" s="22"/>
      <c r="G960" s="22"/>
    </row>
    <row r="961" spans="6:7" x14ac:dyDescent="0.2">
      <c r="F961" s="22"/>
      <c r="G961" s="22"/>
    </row>
    <row r="962" spans="6:7" x14ac:dyDescent="0.2">
      <c r="F962" s="22"/>
      <c r="G962" s="22"/>
    </row>
    <row r="963" spans="6:7" x14ac:dyDescent="0.2">
      <c r="F963" s="22"/>
      <c r="G963" s="22"/>
    </row>
    <row r="964" spans="6:7" x14ac:dyDescent="0.2">
      <c r="F964" s="22"/>
      <c r="G964" s="22"/>
    </row>
    <row r="965" spans="6:7" x14ac:dyDescent="0.2">
      <c r="F965" s="22"/>
      <c r="G965" s="22"/>
    </row>
    <row r="966" spans="6:7" x14ac:dyDescent="0.2">
      <c r="F966" s="22"/>
      <c r="G966" s="22"/>
    </row>
    <row r="967" spans="6:7" x14ac:dyDescent="0.2">
      <c r="F967" s="22"/>
      <c r="G967" s="22"/>
    </row>
    <row r="968" spans="6:7" x14ac:dyDescent="0.2">
      <c r="F968" s="22"/>
      <c r="G968" s="22"/>
    </row>
    <row r="969" spans="6:7" x14ac:dyDescent="0.2">
      <c r="F969" s="22"/>
      <c r="G969" s="22"/>
    </row>
    <row r="970" spans="6:7" x14ac:dyDescent="0.2">
      <c r="F970" s="22"/>
      <c r="G970" s="22"/>
    </row>
    <row r="971" spans="6:7" x14ac:dyDescent="0.2">
      <c r="F971" s="22"/>
      <c r="G971" s="22"/>
    </row>
    <row r="972" spans="6:7" x14ac:dyDescent="0.2">
      <c r="F972" s="22"/>
      <c r="G972" s="22"/>
    </row>
    <row r="973" spans="6:7" x14ac:dyDescent="0.2">
      <c r="F973" s="22"/>
      <c r="G973" s="22"/>
    </row>
    <row r="974" spans="6:7" x14ac:dyDescent="0.2">
      <c r="F974" s="22"/>
      <c r="G974" s="22"/>
    </row>
    <row r="975" spans="6:7" x14ac:dyDescent="0.2">
      <c r="F975" s="22"/>
      <c r="G975" s="22"/>
    </row>
    <row r="976" spans="6:7" x14ac:dyDescent="0.2">
      <c r="F976" s="22"/>
      <c r="G976" s="22"/>
    </row>
    <row r="977" spans="6:7" x14ac:dyDescent="0.2">
      <c r="F977" s="22"/>
      <c r="G977" s="22"/>
    </row>
    <row r="978" spans="6:7" x14ac:dyDescent="0.2">
      <c r="F978" s="22"/>
      <c r="G978" s="22"/>
    </row>
    <row r="979" spans="6:7" x14ac:dyDescent="0.2">
      <c r="F979" s="22"/>
      <c r="G979" s="22"/>
    </row>
    <row r="980" spans="6:7" x14ac:dyDescent="0.2">
      <c r="F980" s="22"/>
      <c r="G980" s="22"/>
    </row>
    <row r="981" spans="6:7" x14ac:dyDescent="0.2">
      <c r="F981" s="22"/>
      <c r="G981" s="22"/>
    </row>
    <row r="982" spans="6:7" x14ac:dyDescent="0.2">
      <c r="F982" s="22"/>
      <c r="G982" s="22"/>
    </row>
    <row r="983" spans="6:7" x14ac:dyDescent="0.2">
      <c r="F983" s="22"/>
      <c r="G983" s="22"/>
    </row>
    <row r="984" spans="6:7" x14ac:dyDescent="0.2">
      <c r="F984" s="22"/>
      <c r="G984" s="22"/>
    </row>
    <row r="985" spans="6:7" x14ac:dyDescent="0.2">
      <c r="F985" s="22"/>
      <c r="G985" s="22"/>
    </row>
    <row r="986" spans="6:7" x14ac:dyDescent="0.2">
      <c r="F986" s="22"/>
      <c r="G986" s="22"/>
    </row>
    <row r="987" spans="6:7" x14ac:dyDescent="0.2">
      <c r="F987" s="22"/>
      <c r="G987" s="22"/>
    </row>
    <row r="988" spans="6:7" x14ac:dyDescent="0.2">
      <c r="F988" s="22"/>
      <c r="G988" s="22"/>
    </row>
    <row r="989" spans="6:7" x14ac:dyDescent="0.2">
      <c r="F989" s="22"/>
      <c r="G989" s="22"/>
    </row>
    <row r="990" spans="6:7" x14ac:dyDescent="0.2">
      <c r="F990" s="22"/>
      <c r="G990" s="22"/>
    </row>
    <row r="991" spans="6:7" x14ac:dyDescent="0.2">
      <c r="F991" s="22"/>
      <c r="G991" s="22"/>
    </row>
    <row r="992" spans="6:7" x14ac:dyDescent="0.2">
      <c r="F992" s="22"/>
      <c r="G992" s="22"/>
    </row>
    <row r="993" spans="6:7" x14ac:dyDescent="0.2">
      <c r="F993" s="22"/>
      <c r="G993" s="22"/>
    </row>
    <row r="994" spans="6:7" x14ac:dyDescent="0.2">
      <c r="F994" s="22"/>
      <c r="G994" s="22"/>
    </row>
    <row r="995" spans="6:7" x14ac:dyDescent="0.2">
      <c r="F995" s="22"/>
      <c r="G995" s="22"/>
    </row>
    <row r="996" spans="6:7" x14ac:dyDescent="0.2">
      <c r="F996" s="22"/>
      <c r="G996" s="22"/>
    </row>
    <row r="997" spans="6:7" x14ac:dyDescent="0.2">
      <c r="F997" s="22"/>
      <c r="G997" s="22"/>
    </row>
    <row r="998" spans="6:7" x14ac:dyDescent="0.2">
      <c r="F998" s="22"/>
      <c r="G998" s="22"/>
    </row>
    <row r="999" spans="6:7" x14ac:dyDescent="0.2">
      <c r="F999" s="22"/>
      <c r="G999" s="22"/>
    </row>
    <row r="1000" spans="6:7" x14ac:dyDescent="0.2">
      <c r="F1000" s="22"/>
      <c r="G1000" s="22"/>
    </row>
    <row r="1001" spans="6:7" x14ac:dyDescent="0.2">
      <c r="F1001" s="22"/>
      <c r="G1001" s="22"/>
    </row>
    <row r="1002" spans="6:7" x14ac:dyDescent="0.2">
      <c r="F1002" s="22"/>
      <c r="G1002" s="22"/>
    </row>
    <row r="1003" spans="6:7" x14ac:dyDescent="0.2">
      <c r="F1003" s="22"/>
      <c r="G1003" s="22"/>
    </row>
    <row r="1004" spans="6:7" x14ac:dyDescent="0.2">
      <c r="F1004" s="22"/>
      <c r="G1004" s="22"/>
    </row>
    <row r="1005" spans="6:7" x14ac:dyDescent="0.2">
      <c r="F1005" s="22"/>
      <c r="G1005" s="22"/>
    </row>
    <row r="1006" spans="6:7" x14ac:dyDescent="0.2">
      <c r="F1006" s="22"/>
      <c r="G1006" s="22"/>
    </row>
    <row r="1007" spans="6:7" x14ac:dyDescent="0.2">
      <c r="F1007" s="22"/>
      <c r="G1007" s="22"/>
    </row>
    <row r="1008" spans="6:7" x14ac:dyDescent="0.2">
      <c r="F1008" s="22"/>
      <c r="G1008" s="22"/>
    </row>
    <row r="1009" spans="6:7" x14ac:dyDescent="0.2">
      <c r="F1009" s="22"/>
      <c r="G1009" s="22"/>
    </row>
    <row r="1010" spans="6:7" x14ac:dyDescent="0.2">
      <c r="F1010" s="22"/>
      <c r="G1010" s="22"/>
    </row>
    <row r="1011" spans="6:7" x14ac:dyDescent="0.2">
      <c r="F1011" s="22"/>
      <c r="G1011" s="22"/>
    </row>
    <row r="1012" spans="6:7" x14ac:dyDescent="0.2">
      <c r="F1012" s="22"/>
      <c r="G1012" s="22"/>
    </row>
    <row r="1013" spans="6:7" x14ac:dyDescent="0.2">
      <c r="F1013" s="22"/>
      <c r="G1013" s="22"/>
    </row>
    <row r="1014" spans="6:7" x14ac:dyDescent="0.2">
      <c r="F1014" s="22"/>
      <c r="G1014" s="22"/>
    </row>
    <row r="1015" spans="6:7" x14ac:dyDescent="0.2">
      <c r="F1015" s="22"/>
      <c r="G1015" s="22"/>
    </row>
    <row r="1016" spans="6:7" x14ac:dyDescent="0.2">
      <c r="F1016" s="22"/>
      <c r="G1016" s="22"/>
    </row>
    <row r="1017" spans="6:7" x14ac:dyDescent="0.2">
      <c r="F1017" s="22"/>
      <c r="G1017" s="22"/>
    </row>
    <row r="1018" spans="6:7" x14ac:dyDescent="0.2">
      <c r="F1018" s="22"/>
      <c r="G1018" s="22"/>
    </row>
    <row r="1019" spans="6:7" x14ac:dyDescent="0.2">
      <c r="F1019" s="22"/>
      <c r="G1019" s="22"/>
    </row>
    <row r="1020" spans="6:7" x14ac:dyDescent="0.2">
      <c r="F1020" s="22"/>
      <c r="G1020" s="22"/>
    </row>
    <row r="1021" spans="6:7" x14ac:dyDescent="0.2">
      <c r="F1021" s="22"/>
      <c r="G1021" s="22"/>
    </row>
    <row r="1022" spans="6:7" x14ac:dyDescent="0.2">
      <c r="F1022" s="22"/>
      <c r="G1022" s="22"/>
    </row>
    <row r="1023" spans="6:7" x14ac:dyDescent="0.2">
      <c r="F1023" s="22"/>
      <c r="G1023" s="22"/>
    </row>
    <row r="1024" spans="6:7" x14ac:dyDescent="0.2">
      <c r="F1024" s="22"/>
      <c r="G1024" s="22"/>
    </row>
    <row r="1025" spans="6:7" x14ac:dyDescent="0.2">
      <c r="F1025" s="22"/>
      <c r="G1025" s="22"/>
    </row>
    <row r="1026" spans="6:7" x14ac:dyDescent="0.2">
      <c r="F1026" s="22"/>
      <c r="G1026" s="22"/>
    </row>
    <row r="1027" spans="6:7" x14ac:dyDescent="0.2">
      <c r="F1027" s="22"/>
      <c r="G1027" s="22"/>
    </row>
    <row r="1028" spans="6:7" x14ac:dyDescent="0.2">
      <c r="F1028" s="22"/>
      <c r="G1028" s="22"/>
    </row>
    <row r="1029" spans="6:7" x14ac:dyDescent="0.2">
      <c r="F1029" s="22"/>
      <c r="G1029" s="22"/>
    </row>
    <row r="1030" spans="6:7" x14ac:dyDescent="0.2">
      <c r="F1030" s="22"/>
      <c r="G1030" s="22"/>
    </row>
    <row r="1031" spans="6:7" x14ac:dyDescent="0.2">
      <c r="F1031" s="22"/>
      <c r="G1031" s="22"/>
    </row>
    <row r="1032" spans="6:7" x14ac:dyDescent="0.2">
      <c r="F1032" s="22"/>
      <c r="G1032" s="22"/>
    </row>
    <row r="1033" spans="6:7" x14ac:dyDescent="0.2">
      <c r="F1033" s="22"/>
      <c r="G1033" s="22"/>
    </row>
    <row r="1034" spans="6:7" x14ac:dyDescent="0.2">
      <c r="F1034" s="22"/>
      <c r="G1034" s="22"/>
    </row>
    <row r="1035" spans="6:7" x14ac:dyDescent="0.2">
      <c r="F1035" s="22"/>
      <c r="G1035" s="22"/>
    </row>
    <row r="1036" spans="6:7" x14ac:dyDescent="0.2">
      <c r="F1036" s="22"/>
      <c r="G1036" s="22"/>
    </row>
    <row r="1037" spans="6:7" x14ac:dyDescent="0.2">
      <c r="F1037" s="22"/>
      <c r="G1037" s="22"/>
    </row>
    <row r="1038" spans="6:7" x14ac:dyDescent="0.2">
      <c r="F1038" s="22"/>
      <c r="G1038" s="22"/>
    </row>
    <row r="1039" spans="6:7" x14ac:dyDescent="0.2">
      <c r="F1039" s="22"/>
      <c r="G1039" s="22"/>
    </row>
    <row r="1040" spans="6:7" x14ac:dyDescent="0.2">
      <c r="F1040" s="22"/>
      <c r="G1040" s="22"/>
    </row>
    <row r="1041" spans="6:7" x14ac:dyDescent="0.2">
      <c r="F1041" s="22"/>
      <c r="G1041" s="22"/>
    </row>
    <row r="1042" spans="6:7" x14ac:dyDescent="0.2">
      <c r="F1042" s="22"/>
      <c r="G1042" s="22"/>
    </row>
    <row r="1043" spans="6:7" x14ac:dyDescent="0.2">
      <c r="F1043" s="22"/>
      <c r="G1043" s="22"/>
    </row>
    <row r="1044" spans="6:7" x14ac:dyDescent="0.2">
      <c r="F1044" s="22"/>
      <c r="G1044" s="22"/>
    </row>
    <row r="1045" spans="6:7" x14ac:dyDescent="0.2">
      <c r="F1045" s="22"/>
      <c r="G1045" s="22"/>
    </row>
    <row r="1046" spans="6:7" x14ac:dyDescent="0.2">
      <c r="F1046" s="22"/>
      <c r="G1046" s="22"/>
    </row>
    <row r="1047" spans="6:7" x14ac:dyDescent="0.2">
      <c r="F1047" s="22"/>
      <c r="G1047" s="22"/>
    </row>
    <row r="1048" spans="6:7" x14ac:dyDescent="0.2">
      <c r="F1048" s="22"/>
      <c r="G1048" s="22"/>
    </row>
    <row r="1049" spans="6:7" x14ac:dyDescent="0.2">
      <c r="F1049" s="22"/>
      <c r="G1049" s="22"/>
    </row>
    <row r="1050" spans="6:7" x14ac:dyDescent="0.2">
      <c r="F1050" s="22"/>
      <c r="G1050" s="22"/>
    </row>
    <row r="1051" spans="6:7" x14ac:dyDescent="0.2">
      <c r="F1051" s="22"/>
      <c r="G1051" s="22"/>
    </row>
    <row r="1052" spans="6:7" x14ac:dyDescent="0.2">
      <c r="F1052" s="22"/>
      <c r="G1052" s="22"/>
    </row>
    <row r="1053" spans="6:7" x14ac:dyDescent="0.2">
      <c r="F1053" s="22"/>
      <c r="G1053" s="22"/>
    </row>
    <row r="1054" spans="6:7" x14ac:dyDescent="0.2">
      <c r="F1054" s="22"/>
      <c r="G1054" s="22"/>
    </row>
    <row r="1055" spans="6:7" x14ac:dyDescent="0.2">
      <c r="F1055" s="22"/>
      <c r="G1055" s="22"/>
    </row>
    <row r="1056" spans="6:7" x14ac:dyDescent="0.2">
      <c r="F1056" s="22"/>
      <c r="G1056" s="22"/>
    </row>
    <row r="1057" spans="6:7" x14ac:dyDescent="0.2">
      <c r="F1057" s="22"/>
      <c r="G1057" s="22"/>
    </row>
    <row r="1058" spans="6:7" x14ac:dyDescent="0.2">
      <c r="F1058" s="22"/>
      <c r="G1058" s="22"/>
    </row>
    <row r="1059" spans="6:7" x14ac:dyDescent="0.2">
      <c r="F1059" s="22"/>
      <c r="G1059" s="22"/>
    </row>
    <row r="1060" spans="6:7" x14ac:dyDescent="0.2">
      <c r="F1060" s="22"/>
      <c r="G1060" s="22"/>
    </row>
    <row r="1061" spans="6:7" x14ac:dyDescent="0.2">
      <c r="F1061" s="22"/>
      <c r="G1061" s="22"/>
    </row>
    <row r="1062" spans="6:7" x14ac:dyDescent="0.2">
      <c r="F1062" s="22"/>
      <c r="G1062" s="22"/>
    </row>
    <row r="1063" spans="6:7" x14ac:dyDescent="0.2">
      <c r="F1063" s="22"/>
      <c r="G1063" s="22"/>
    </row>
    <row r="1064" spans="6:7" x14ac:dyDescent="0.2">
      <c r="F1064" s="22"/>
      <c r="G1064" s="22"/>
    </row>
    <row r="1065" spans="6:7" x14ac:dyDescent="0.2">
      <c r="F1065" s="22"/>
      <c r="G1065" s="22"/>
    </row>
    <row r="1066" spans="6:7" x14ac:dyDescent="0.2">
      <c r="F1066" s="22"/>
      <c r="G1066" s="22"/>
    </row>
    <row r="1067" spans="6:7" x14ac:dyDescent="0.2">
      <c r="F1067" s="22"/>
      <c r="G1067" s="22"/>
    </row>
    <row r="1068" spans="6:7" x14ac:dyDescent="0.2">
      <c r="F1068" s="22"/>
      <c r="G1068" s="22"/>
    </row>
    <row r="1069" spans="6:7" x14ac:dyDescent="0.2">
      <c r="F1069" s="22"/>
      <c r="G1069" s="22"/>
    </row>
    <row r="1070" spans="6:7" x14ac:dyDescent="0.2">
      <c r="F1070" s="22"/>
      <c r="G1070" s="22"/>
    </row>
    <row r="1071" spans="6:7" x14ac:dyDescent="0.2">
      <c r="F1071" s="22"/>
      <c r="G1071" s="22"/>
    </row>
    <row r="1072" spans="6:7" x14ac:dyDescent="0.2">
      <c r="F1072" s="22"/>
      <c r="G1072" s="22"/>
    </row>
    <row r="1073" spans="6:7" x14ac:dyDescent="0.2">
      <c r="F1073" s="22"/>
      <c r="G1073" s="22"/>
    </row>
    <row r="1074" spans="6:7" x14ac:dyDescent="0.2">
      <c r="F1074" s="22"/>
      <c r="G1074" s="22"/>
    </row>
    <row r="1075" spans="6:7" x14ac:dyDescent="0.2">
      <c r="F1075" s="22"/>
      <c r="G1075" s="22"/>
    </row>
    <row r="1076" spans="6:7" x14ac:dyDescent="0.2">
      <c r="F1076" s="22"/>
      <c r="G1076" s="22"/>
    </row>
    <row r="1077" spans="6:7" x14ac:dyDescent="0.2">
      <c r="F1077" s="22"/>
      <c r="G1077" s="22"/>
    </row>
    <row r="1078" spans="6:7" x14ac:dyDescent="0.2">
      <c r="F1078" s="22"/>
      <c r="G1078" s="22"/>
    </row>
    <row r="1079" spans="6:7" x14ac:dyDescent="0.2">
      <c r="F1079" s="22"/>
      <c r="G1079" s="22"/>
    </row>
    <row r="1080" spans="6:7" x14ac:dyDescent="0.2">
      <c r="F1080" s="22"/>
      <c r="G1080" s="22"/>
    </row>
    <row r="1081" spans="6:7" x14ac:dyDescent="0.2">
      <c r="F1081" s="22"/>
      <c r="G1081" s="22"/>
    </row>
    <row r="1082" spans="6:7" x14ac:dyDescent="0.2">
      <c r="F1082" s="22"/>
      <c r="G1082" s="22"/>
    </row>
    <row r="1083" spans="6:7" x14ac:dyDescent="0.2">
      <c r="F1083" s="22"/>
      <c r="G1083" s="22"/>
    </row>
    <row r="1084" spans="6:7" x14ac:dyDescent="0.2">
      <c r="F1084" s="22"/>
      <c r="G1084" s="22"/>
    </row>
    <row r="1085" spans="6:7" x14ac:dyDescent="0.2">
      <c r="F1085" s="22"/>
      <c r="G1085" s="22"/>
    </row>
    <row r="1086" spans="6:7" x14ac:dyDescent="0.2">
      <c r="F1086" s="22"/>
      <c r="G1086" s="22"/>
    </row>
    <row r="1087" spans="6:7" x14ac:dyDescent="0.2">
      <c r="F1087" s="22"/>
      <c r="G1087" s="22"/>
    </row>
    <row r="1088" spans="6:7" x14ac:dyDescent="0.2">
      <c r="F1088" s="22"/>
      <c r="G1088" s="22"/>
    </row>
    <row r="1089" spans="6:7" x14ac:dyDescent="0.2">
      <c r="F1089" s="22"/>
      <c r="G1089" s="22"/>
    </row>
    <row r="1090" spans="6:7" x14ac:dyDescent="0.2">
      <c r="F1090" s="22"/>
      <c r="G1090" s="22"/>
    </row>
    <row r="1091" spans="6:7" x14ac:dyDescent="0.2">
      <c r="F1091" s="22"/>
      <c r="G1091" s="22"/>
    </row>
    <row r="1092" spans="6:7" x14ac:dyDescent="0.2">
      <c r="F1092" s="22"/>
      <c r="G1092" s="22"/>
    </row>
    <row r="1093" spans="6:7" x14ac:dyDescent="0.2">
      <c r="F1093" s="22"/>
      <c r="G1093" s="22"/>
    </row>
    <row r="1094" spans="6:7" x14ac:dyDescent="0.2">
      <c r="F1094" s="22"/>
      <c r="G1094" s="22"/>
    </row>
    <row r="1095" spans="6:7" x14ac:dyDescent="0.2">
      <c r="F1095" s="22"/>
      <c r="G1095" s="22"/>
    </row>
    <row r="1096" spans="6:7" x14ac:dyDescent="0.2">
      <c r="F1096" s="22"/>
      <c r="G1096" s="22"/>
    </row>
    <row r="1097" spans="6:7" x14ac:dyDescent="0.2">
      <c r="F1097" s="22"/>
      <c r="G1097" s="22"/>
    </row>
    <row r="1098" spans="6:7" x14ac:dyDescent="0.2">
      <c r="F1098" s="22"/>
      <c r="G1098" s="22"/>
    </row>
    <row r="1099" spans="6:7" x14ac:dyDescent="0.2">
      <c r="F1099" s="22"/>
      <c r="G1099" s="22"/>
    </row>
    <row r="1100" spans="6:7" x14ac:dyDescent="0.2">
      <c r="F1100" s="22"/>
      <c r="G1100" s="22"/>
    </row>
    <row r="1101" spans="6:7" x14ac:dyDescent="0.2">
      <c r="F1101" s="22"/>
      <c r="G1101" s="22"/>
    </row>
    <row r="1102" spans="6:7" x14ac:dyDescent="0.2">
      <c r="F1102" s="22"/>
      <c r="G1102" s="22"/>
    </row>
    <row r="1103" spans="6:7" x14ac:dyDescent="0.2">
      <c r="F1103" s="22"/>
      <c r="G1103" s="22"/>
    </row>
    <row r="1104" spans="6:7" x14ac:dyDescent="0.2">
      <c r="F1104" s="22"/>
      <c r="G1104" s="22"/>
    </row>
    <row r="1105" spans="6:7" x14ac:dyDescent="0.2">
      <c r="F1105" s="22"/>
      <c r="G1105" s="22"/>
    </row>
    <row r="1106" spans="6:7" x14ac:dyDescent="0.2">
      <c r="F1106" s="22"/>
      <c r="G1106" s="22"/>
    </row>
    <row r="1107" spans="6:7" x14ac:dyDescent="0.2">
      <c r="F1107" s="22"/>
      <c r="G1107" s="22"/>
    </row>
    <row r="1108" spans="6:7" x14ac:dyDescent="0.2">
      <c r="F1108" s="22"/>
      <c r="G1108" s="22"/>
    </row>
    <row r="1109" spans="6:7" x14ac:dyDescent="0.2">
      <c r="F1109" s="22"/>
      <c r="G1109" s="22"/>
    </row>
    <row r="1110" spans="6:7" x14ac:dyDescent="0.2">
      <c r="F1110" s="22"/>
      <c r="G1110" s="22"/>
    </row>
    <row r="1111" spans="6:7" x14ac:dyDescent="0.2">
      <c r="F1111" s="22"/>
      <c r="G1111" s="22"/>
    </row>
    <row r="1112" spans="6:7" x14ac:dyDescent="0.2">
      <c r="F1112" s="22"/>
      <c r="G1112" s="22"/>
    </row>
    <row r="1113" spans="6:7" x14ac:dyDescent="0.2">
      <c r="F1113" s="22"/>
      <c r="G1113" s="22"/>
    </row>
    <row r="1114" spans="6:7" x14ac:dyDescent="0.2">
      <c r="F1114" s="22"/>
      <c r="G1114" s="22"/>
    </row>
    <row r="1115" spans="6:7" x14ac:dyDescent="0.2">
      <c r="F1115" s="22"/>
      <c r="G1115" s="22"/>
    </row>
    <row r="1116" spans="6:7" x14ac:dyDescent="0.2">
      <c r="F1116" s="22"/>
      <c r="G1116" s="22"/>
    </row>
    <row r="1117" spans="6:7" x14ac:dyDescent="0.2">
      <c r="F1117" s="22"/>
      <c r="G1117" s="22"/>
    </row>
    <row r="1118" spans="6:7" x14ac:dyDescent="0.2">
      <c r="F1118" s="22"/>
      <c r="G1118" s="22"/>
    </row>
    <row r="1119" spans="6:7" x14ac:dyDescent="0.2">
      <c r="F1119" s="22"/>
      <c r="G1119" s="22"/>
    </row>
    <row r="1120" spans="6:7" x14ac:dyDescent="0.2">
      <c r="F1120" s="22"/>
      <c r="G1120" s="22"/>
    </row>
    <row r="1121" spans="6:7" x14ac:dyDescent="0.2">
      <c r="F1121" s="22"/>
      <c r="G1121" s="22"/>
    </row>
    <row r="1122" spans="6:7" x14ac:dyDescent="0.2">
      <c r="F1122" s="22"/>
      <c r="G1122" s="22"/>
    </row>
    <row r="1123" spans="6:7" x14ac:dyDescent="0.2">
      <c r="F1123" s="22"/>
      <c r="G1123" s="22"/>
    </row>
    <row r="1124" spans="6:7" x14ac:dyDescent="0.2">
      <c r="F1124" s="22"/>
      <c r="G1124" s="22"/>
    </row>
    <row r="1125" spans="6:7" x14ac:dyDescent="0.2">
      <c r="F1125" s="22"/>
      <c r="G1125" s="22"/>
    </row>
    <row r="1126" spans="6:7" x14ac:dyDescent="0.2">
      <c r="F1126" s="22"/>
      <c r="G1126" s="22"/>
    </row>
    <row r="1127" spans="6:7" x14ac:dyDescent="0.2">
      <c r="F1127" s="22"/>
      <c r="G1127" s="22"/>
    </row>
    <row r="1128" spans="6:7" x14ac:dyDescent="0.2">
      <c r="F1128" s="22"/>
      <c r="G1128" s="22"/>
    </row>
    <row r="1129" spans="6:7" x14ac:dyDescent="0.2">
      <c r="F1129" s="22"/>
      <c r="G1129" s="22"/>
    </row>
    <row r="1130" spans="6:7" x14ac:dyDescent="0.2">
      <c r="F1130" s="22"/>
      <c r="G1130" s="22"/>
    </row>
    <row r="1131" spans="6:7" x14ac:dyDescent="0.2">
      <c r="F1131" s="22"/>
      <c r="G1131" s="22"/>
    </row>
    <row r="1132" spans="6:7" x14ac:dyDescent="0.2">
      <c r="F1132" s="22"/>
      <c r="G1132" s="22"/>
    </row>
    <row r="1133" spans="6:7" x14ac:dyDescent="0.2">
      <c r="F1133" s="22"/>
      <c r="G1133" s="22"/>
    </row>
    <row r="1134" spans="6:7" x14ac:dyDescent="0.2">
      <c r="F1134" s="22"/>
      <c r="G1134" s="22"/>
    </row>
    <row r="1135" spans="6:7" x14ac:dyDescent="0.2">
      <c r="F1135" s="22"/>
      <c r="G1135" s="22"/>
    </row>
    <row r="1136" spans="6:7" x14ac:dyDescent="0.2">
      <c r="F1136" s="22"/>
      <c r="G1136" s="22"/>
    </row>
    <row r="1137" spans="6:7" x14ac:dyDescent="0.2">
      <c r="F1137" s="22"/>
      <c r="G1137" s="22"/>
    </row>
    <row r="1138" spans="6:7" x14ac:dyDescent="0.2">
      <c r="F1138" s="22"/>
      <c r="G1138" s="22"/>
    </row>
    <row r="1139" spans="6:7" x14ac:dyDescent="0.2">
      <c r="F1139" s="22"/>
      <c r="G1139" s="22"/>
    </row>
    <row r="1140" spans="6:7" x14ac:dyDescent="0.2">
      <c r="F1140" s="22"/>
      <c r="G1140" s="22"/>
    </row>
    <row r="1141" spans="6:7" x14ac:dyDescent="0.2">
      <c r="F1141" s="22"/>
      <c r="G1141" s="22"/>
    </row>
    <row r="1142" spans="6:7" x14ac:dyDescent="0.2">
      <c r="F1142" s="22"/>
      <c r="G1142" s="22"/>
    </row>
    <row r="1143" spans="6:7" x14ac:dyDescent="0.2">
      <c r="F1143" s="22"/>
      <c r="G1143" s="22"/>
    </row>
    <row r="1144" spans="6:7" x14ac:dyDescent="0.2">
      <c r="F1144" s="22"/>
      <c r="G1144" s="22"/>
    </row>
    <row r="1145" spans="6:7" x14ac:dyDescent="0.2">
      <c r="F1145" s="22"/>
      <c r="G1145" s="22"/>
    </row>
    <row r="1146" spans="6:7" x14ac:dyDescent="0.2">
      <c r="F1146" s="22"/>
      <c r="G1146" s="22"/>
    </row>
    <row r="1147" spans="6:7" x14ac:dyDescent="0.2">
      <c r="F1147" s="22"/>
      <c r="G1147" s="22"/>
    </row>
    <row r="1148" spans="6:7" x14ac:dyDescent="0.2">
      <c r="F1148" s="22"/>
      <c r="G1148" s="22"/>
    </row>
    <row r="1149" spans="6:7" x14ac:dyDescent="0.2">
      <c r="F1149" s="22"/>
      <c r="G1149" s="22"/>
    </row>
    <row r="1150" spans="6:7" x14ac:dyDescent="0.2">
      <c r="F1150" s="22"/>
      <c r="G1150" s="22"/>
    </row>
    <row r="1151" spans="6:7" x14ac:dyDescent="0.2">
      <c r="F1151" s="22"/>
      <c r="G1151" s="22"/>
    </row>
    <row r="1152" spans="6:7" x14ac:dyDescent="0.2">
      <c r="F1152" s="22"/>
      <c r="G1152" s="22"/>
    </row>
    <row r="1153" spans="6:7" x14ac:dyDescent="0.2">
      <c r="F1153" s="22"/>
      <c r="G1153" s="22"/>
    </row>
    <row r="1154" spans="6:7" x14ac:dyDescent="0.2">
      <c r="F1154" s="22"/>
      <c r="G1154" s="22"/>
    </row>
    <row r="1155" spans="6:7" x14ac:dyDescent="0.2">
      <c r="F1155" s="22"/>
      <c r="G1155" s="22"/>
    </row>
    <row r="1156" spans="6:7" x14ac:dyDescent="0.2">
      <c r="F1156" s="22"/>
      <c r="G1156" s="22"/>
    </row>
    <row r="1157" spans="6:7" x14ac:dyDescent="0.2">
      <c r="F1157" s="22"/>
      <c r="G1157" s="22"/>
    </row>
    <row r="1158" spans="6:7" x14ac:dyDescent="0.2">
      <c r="F1158" s="22"/>
      <c r="G1158" s="22"/>
    </row>
    <row r="1159" spans="6:7" x14ac:dyDescent="0.2">
      <c r="F1159" s="22"/>
      <c r="G1159" s="22"/>
    </row>
    <row r="1160" spans="6:7" x14ac:dyDescent="0.2">
      <c r="F1160" s="22"/>
      <c r="G1160" s="22"/>
    </row>
    <row r="1161" spans="6:7" x14ac:dyDescent="0.2">
      <c r="F1161" s="22"/>
      <c r="G1161" s="22"/>
    </row>
    <row r="1162" spans="6:7" x14ac:dyDescent="0.2">
      <c r="F1162" s="22"/>
      <c r="G1162" s="22"/>
    </row>
    <row r="1163" spans="6:7" x14ac:dyDescent="0.2">
      <c r="F1163" s="22"/>
      <c r="G1163" s="22"/>
    </row>
    <row r="1164" spans="6:7" x14ac:dyDescent="0.2">
      <c r="F1164" s="22"/>
      <c r="G1164" s="22"/>
    </row>
    <row r="1165" spans="6:7" x14ac:dyDescent="0.2">
      <c r="F1165" s="22"/>
      <c r="G1165" s="22"/>
    </row>
    <row r="1166" spans="6:7" x14ac:dyDescent="0.2">
      <c r="F1166" s="22"/>
      <c r="G1166" s="22"/>
    </row>
    <row r="1167" spans="6:7" x14ac:dyDescent="0.2">
      <c r="F1167" s="22"/>
      <c r="G1167" s="22"/>
    </row>
    <row r="1168" spans="6:7" x14ac:dyDescent="0.2">
      <c r="F1168" s="22"/>
      <c r="G1168" s="22"/>
    </row>
    <row r="1169" spans="6:7" x14ac:dyDescent="0.2">
      <c r="F1169" s="22"/>
      <c r="G1169" s="22"/>
    </row>
    <row r="1170" spans="6:7" x14ac:dyDescent="0.2">
      <c r="F1170" s="22"/>
      <c r="G1170" s="22"/>
    </row>
    <row r="1171" spans="6:7" x14ac:dyDescent="0.2">
      <c r="F1171" s="22"/>
      <c r="G1171" s="22"/>
    </row>
    <row r="1172" spans="6:7" x14ac:dyDescent="0.2">
      <c r="F1172" s="22"/>
      <c r="G1172" s="22"/>
    </row>
    <row r="1173" spans="6:7" x14ac:dyDescent="0.2">
      <c r="F1173" s="22"/>
      <c r="G1173" s="22"/>
    </row>
    <row r="1174" spans="6:7" x14ac:dyDescent="0.2">
      <c r="F1174" s="22"/>
      <c r="G1174" s="22"/>
    </row>
    <row r="1175" spans="6:7" x14ac:dyDescent="0.2">
      <c r="F1175" s="22"/>
      <c r="G1175" s="22"/>
    </row>
    <row r="1176" spans="6:7" x14ac:dyDescent="0.2">
      <c r="F1176" s="22"/>
      <c r="G1176" s="22"/>
    </row>
    <row r="1177" spans="6:7" x14ac:dyDescent="0.2">
      <c r="F1177" s="22"/>
      <c r="G1177" s="22"/>
    </row>
    <row r="1178" spans="6:7" x14ac:dyDescent="0.2">
      <c r="F1178" s="22"/>
      <c r="G1178" s="22"/>
    </row>
    <row r="1179" spans="6:7" x14ac:dyDescent="0.2">
      <c r="F1179" s="22"/>
      <c r="G1179" s="22"/>
    </row>
    <row r="1180" spans="6:7" x14ac:dyDescent="0.2">
      <c r="F1180" s="22"/>
      <c r="G1180" s="22"/>
    </row>
    <row r="1181" spans="6:7" x14ac:dyDescent="0.2">
      <c r="F1181" s="22"/>
      <c r="G1181" s="22"/>
    </row>
    <row r="1182" spans="6:7" x14ac:dyDescent="0.2">
      <c r="F1182" s="22"/>
      <c r="G1182" s="22"/>
    </row>
    <row r="1183" spans="6:7" x14ac:dyDescent="0.2">
      <c r="F1183" s="22"/>
      <c r="G1183" s="22"/>
    </row>
    <row r="1184" spans="6:7" x14ac:dyDescent="0.2">
      <c r="F1184" s="22"/>
      <c r="G1184" s="22"/>
    </row>
    <row r="1185" spans="6:7" x14ac:dyDescent="0.2">
      <c r="F1185" s="22"/>
      <c r="G1185" s="22"/>
    </row>
    <row r="1186" spans="6:7" x14ac:dyDescent="0.2">
      <c r="F1186" s="22"/>
      <c r="G1186" s="22"/>
    </row>
    <row r="1187" spans="6:7" x14ac:dyDescent="0.2">
      <c r="F1187" s="22"/>
      <c r="G1187" s="22"/>
    </row>
    <row r="1188" spans="6:7" x14ac:dyDescent="0.2">
      <c r="F1188" s="22"/>
      <c r="G1188" s="22"/>
    </row>
    <row r="1189" spans="6:7" x14ac:dyDescent="0.2">
      <c r="F1189" s="22"/>
      <c r="G1189" s="22"/>
    </row>
    <row r="1190" spans="6:7" x14ac:dyDescent="0.2">
      <c r="F1190" s="22"/>
      <c r="G1190" s="22"/>
    </row>
    <row r="1191" spans="6:7" x14ac:dyDescent="0.2">
      <c r="F1191" s="22"/>
      <c r="G1191" s="22"/>
    </row>
    <row r="1192" spans="6:7" x14ac:dyDescent="0.2">
      <c r="F1192" s="22"/>
      <c r="G1192" s="22"/>
    </row>
    <row r="1193" spans="6:7" x14ac:dyDescent="0.2">
      <c r="F1193" s="22"/>
      <c r="G1193" s="22"/>
    </row>
    <row r="1194" spans="6:7" x14ac:dyDescent="0.2">
      <c r="F1194" s="22"/>
      <c r="G1194" s="22"/>
    </row>
    <row r="1195" spans="6:7" x14ac:dyDescent="0.2">
      <c r="F1195" s="22"/>
      <c r="G1195" s="22"/>
    </row>
    <row r="1196" spans="6:7" x14ac:dyDescent="0.2">
      <c r="F1196" s="22"/>
      <c r="G1196" s="22"/>
    </row>
    <row r="1197" spans="6:7" x14ac:dyDescent="0.2">
      <c r="F1197" s="22"/>
      <c r="G1197" s="22"/>
    </row>
    <row r="1198" spans="6:7" x14ac:dyDescent="0.2">
      <c r="F1198" s="22"/>
      <c r="G1198" s="22"/>
    </row>
    <row r="1199" spans="6:7" x14ac:dyDescent="0.2">
      <c r="F1199" s="22"/>
      <c r="G1199" s="22"/>
    </row>
    <row r="1200" spans="6:7" x14ac:dyDescent="0.2">
      <c r="F1200" s="22"/>
      <c r="G1200" s="22"/>
    </row>
    <row r="1201" spans="6:7" x14ac:dyDescent="0.2">
      <c r="F1201" s="22"/>
      <c r="G1201" s="22"/>
    </row>
    <row r="1202" spans="6:7" x14ac:dyDescent="0.2">
      <c r="F1202" s="22"/>
      <c r="G1202" s="22"/>
    </row>
    <row r="1203" spans="6:7" x14ac:dyDescent="0.2">
      <c r="F1203" s="22"/>
      <c r="G1203" s="22"/>
    </row>
    <row r="1204" spans="6:7" x14ac:dyDescent="0.2">
      <c r="F1204" s="22"/>
      <c r="G1204" s="22"/>
    </row>
    <row r="1205" spans="6:7" x14ac:dyDescent="0.2">
      <c r="F1205" s="22"/>
      <c r="G1205" s="22"/>
    </row>
    <row r="1206" spans="6:7" x14ac:dyDescent="0.2">
      <c r="F1206" s="22"/>
      <c r="G1206" s="22"/>
    </row>
    <row r="1207" spans="6:7" x14ac:dyDescent="0.2">
      <c r="F1207" s="22"/>
      <c r="G1207" s="22"/>
    </row>
    <row r="1208" spans="6:7" x14ac:dyDescent="0.2">
      <c r="F1208" s="22"/>
      <c r="G1208" s="22"/>
    </row>
    <row r="1209" spans="6:7" x14ac:dyDescent="0.2">
      <c r="F1209" s="22"/>
      <c r="G1209" s="22"/>
    </row>
    <row r="1210" spans="6:7" x14ac:dyDescent="0.2">
      <c r="F1210" s="22"/>
      <c r="G1210" s="22"/>
    </row>
    <row r="1211" spans="6:7" x14ac:dyDescent="0.2">
      <c r="F1211" s="22"/>
      <c r="G1211" s="22"/>
    </row>
    <row r="1212" spans="6:7" x14ac:dyDescent="0.2">
      <c r="F1212" s="22"/>
      <c r="G1212" s="22"/>
    </row>
    <row r="1213" spans="6:7" x14ac:dyDescent="0.2">
      <c r="F1213" s="22"/>
      <c r="G1213" s="22"/>
    </row>
    <row r="1214" spans="6:7" x14ac:dyDescent="0.2">
      <c r="F1214" s="22"/>
      <c r="G1214" s="22"/>
    </row>
    <row r="1215" spans="6:7" x14ac:dyDescent="0.2">
      <c r="F1215" s="22"/>
      <c r="G1215" s="22"/>
    </row>
    <row r="1216" spans="6:7" x14ac:dyDescent="0.2">
      <c r="F1216" s="22"/>
      <c r="G1216" s="22"/>
    </row>
    <row r="1217" spans="6:7" x14ac:dyDescent="0.2">
      <c r="F1217" s="22"/>
      <c r="G1217" s="22"/>
    </row>
    <row r="1218" spans="6:7" x14ac:dyDescent="0.2">
      <c r="F1218" s="22"/>
      <c r="G1218" s="22"/>
    </row>
    <row r="1219" spans="6:7" x14ac:dyDescent="0.2">
      <c r="F1219" s="22"/>
      <c r="G1219" s="22"/>
    </row>
    <row r="1220" spans="6:7" x14ac:dyDescent="0.2">
      <c r="F1220" s="22"/>
      <c r="G1220" s="22"/>
    </row>
    <row r="1221" spans="6:7" x14ac:dyDescent="0.2">
      <c r="F1221" s="22"/>
      <c r="G1221" s="22"/>
    </row>
    <row r="1222" spans="6:7" x14ac:dyDescent="0.2">
      <c r="F1222" s="22"/>
      <c r="G1222" s="22"/>
    </row>
    <row r="1223" spans="6:7" x14ac:dyDescent="0.2">
      <c r="F1223" s="22"/>
      <c r="G1223" s="22"/>
    </row>
    <row r="1224" spans="6:7" x14ac:dyDescent="0.2">
      <c r="F1224" s="22"/>
      <c r="G1224" s="22"/>
    </row>
    <row r="1225" spans="6:7" x14ac:dyDescent="0.2">
      <c r="F1225" s="22"/>
      <c r="G1225" s="22"/>
    </row>
    <row r="1226" spans="6:7" x14ac:dyDescent="0.2">
      <c r="F1226" s="22"/>
      <c r="G1226" s="22"/>
    </row>
    <row r="1227" spans="6:7" x14ac:dyDescent="0.2">
      <c r="F1227" s="22"/>
      <c r="G1227" s="22"/>
    </row>
    <row r="1228" spans="6:7" x14ac:dyDescent="0.2">
      <c r="F1228" s="22"/>
      <c r="G1228" s="22"/>
    </row>
    <row r="1229" spans="6:7" x14ac:dyDescent="0.2">
      <c r="F1229" s="22"/>
      <c r="G1229" s="22"/>
    </row>
    <row r="1230" spans="6:7" x14ac:dyDescent="0.2">
      <c r="F1230" s="22"/>
      <c r="G1230" s="22"/>
    </row>
    <row r="1231" spans="6:7" x14ac:dyDescent="0.2">
      <c r="F1231" s="22"/>
      <c r="G1231" s="22"/>
    </row>
    <row r="1232" spans="6:7" x14ac:dyDescent="0.2">
      <c r="F1232" s="22"/>
      <c r="G1232" s="22"/>
    </row>
    <row r="1233" spans="6:7" x14ac:dyDescent="0.2">
      <c r="F1233" s="22"/>
      <c r="G1233" s="22"/>
    </row>
    <row r="1234" spans="6:7" x14ac:dyDescent="0.2">
      <c r="F1234" s="22"/>
      <c r="G1234" s="22"/>
    </row>
    <row r="1235" spans="6:7" x14ac:dyDescent="0.2">
      <c r="F1235" s="22"/>
      <c r="G1235" s="22"/>
    </row>
    <row r="1236" spans="6:7" x14ac:dyDescent="0.2">
      <c r="F1236" s="22"/>
      <c r="G1236" s="22"/>
    </row>
    <row r="1237" spans="6:7" x14ac:dyDescent="0.2">
      <c r="F1237" s="22"/>
      <c r="G1237" s="22"/>
    </row>
    <row r="1238" spans="6:7" x14ac:dyDescent="0.2">
      <c r="F1238" s="22"/>
      <c r="G1238" s="22"/>
    </row>
    <row r="1239" spans="6:7" x14ac:dyDescent="0.2">
      <c r="F1239" s="22"/>
      <c r="G1239" s="22"/>
    </row>
    <row r="1240" spans="6:7" x14ac:dyDescent="0.2">
      <c r="F1240" s="22"/>
      <c r="G1240" s="22"/>
    </row>
    <row r="1241" spans="6:7" x14ac:dyDescent="0.2">
      <c r="F1241" s="22"/>
      <c r="G1241" s="22"/>
    </row>
    <row r="1242" spans="6:7" x14ac:dyDescent="0.2">
      <c r="F1242" s="22"/>
      <c r="G1242" s="22"/>
    </row>
    <row r="1243" spans="6:7" x14ac:dyDescent="0.2">
      <c r="F1243" s="22"/>
      <c r="G1243" s="22"/>
    </row>
    <row r="1244" spans="6:7" x14ac:dyDescent="0.2">
      <c r="F1244" s="22"/>
      <c r="G1244" s="22"/>
    </row>
    <row r="1245" spans="6:7" x14ac:dyDescent="0.2">
      <c r="F1245" s="22"/>
      <c r="G1245" s="22"/>
    </row>
    <row r="1246" spans="6:7" x14ac:dyDescent="0.2">
      <c r="F1246" s="22"/>
      <c r="G1246" s="22"/>
    </row>
    <row r="1247" spans="6:7" x14ac:dyDescent="0.2">
      <c r="F1247" s="22"/>
      <c r="G1247" s="22"/>
    </row>
    <row r="1248" spans="6:7" x14ac:dyDescent="0.2">
      <c r="F1248" s="22"/>
      <c r="G1248" s="22"/>
    </row>
    <row r="1249" spans="6:7" x14ac:dyDescent="0.2">
      <c r="F1249" s="22"/>
      <c r="G1249" s="22"/>
    </row>
    <row r="1250" spans="6:7" x14ac:dyDescent="0.2">
      <c r="F1250" s="22"/>
      <c r="G1250" s="22"/>
    </row>
    <row r="1251" spans="6:7" x14ac:dyDescent="0.2">
      <c r="F1251" s="22"/>
      <c r="G1251" s="22"/>
    </row>
    <row r="1252" spans="6:7" x14ac:dyDescent="0.2">
      <c r="F1252" s="22"/>
      <c r="G1252" s="22"/>
    </row>
    <row r="1253" spans="6:7" x14ac:dyDescent="0.2">
      <c r="F1253" s="22"/>
      <c r="G1253" s="22"/>
    </row>
    <row r="1254" spans="6:7" x14ac:dyDescent="0.2">
      <c r="F1254" s="22"/>
      <c r="G1254" s="22"/>
    </row>
    <row r="1255" spans="6:7" x14ac:dyDescent="0.2">
      <c r="F1255" s="22"/>
      <c r="G1255" s="22"/>
    </row>
    <row r="1256" spans="6:7" x14ac:dyDescent="0.2">
      <c r="F1256" s="22"/>
      <c r="G1256" s="22"/>
    </row>
    <row r="1257" spans="6:7" x14ac:dyDescent="0.2">
      <c r="F1257" s="22"/>
      <c r="G1257" s="22"/>
    </row>
    <row r="1258" spans="6:7" x14ac:dyDescent="0.2">
      <c r="F1258" s="22"/>
      <c r="G1258" s="22"/>
    </row>
    <row r="1259" spans="6:7" x14ac:dyDescent="0.2">
      <c r="F1259" s="22"/>
      <c r="G1259" s="22"/>
    </row>
    <row r="1260" spans="6:7" x14ac:dyDescent="0.2">
      <c r="F1260" s="22"/>
      <c r="G1260" s="22"/>
    </row>
    <row r="1261" spans="6:7" x14ac:dyDescent="0.2">
      <c r="F1261" s="22"/>
      <c r="G1261" s="22"/>
    </row>
    <row r="1262" spans="6:7" x14ac:dyDescent="0.2">
      <c r="F1262" s="22"/>
      <c r="G1262" s="22"/>
    </row>
    <row r="1263" spans="6:7" x14ac:dyDescent="0.2">
      <c r="F1263" s="22"/>
      <c r="G1263" s="22"/>
    </row>
    <row r="1264" spans="6:7" x14ac:dyDescent="0.2">
      <c r="F1264" s="22"/>
      <c r="G1264" s="22"/>
    </row>
    <row r="1265" spans="6:7" x14ac:dyDescent="0.2">
      <c r="F1265" s="22"/>
      <c r="G1265" s="22"/>
    </row>
    <row r="1266" spans="6:7" x14ac:dyDescent="0.2">
      <c r="F1266" s="22"/>
      <c r="G1266" s="22"/>
    </row>
    <row r="1267" spans="6:7" x14ac:dyDescent="0.2">
      <c r="F1267" s="22"/>
      <c r="G1267" s="22"/>
    </row>
    <row r="1268" spans="6:7" x14ac:dyDescent="0.2">
      <c r="F1268" s="22"/>
      <c r="G1268" s="22"/>
    </row>
    <row r="1269" spans="6:7" x14ac:dyDescent="0.2">
      <c r="F1269" s="22"/>
      <c r="G1269" s="22"/>
    </row>
    <row r="1270" spans="6:7" x14ac:dyDescent="0.2">
      <c r="F1270" s="22"/>
      <c r="G1270" s="22"/>
    </row>
    <row r="1271" spans="6:7" x14ac:dyDescent="0.2">
      <c r="F1271" s="22"/>
      <c r="G1271" s="22"/>
    </row>
    <row r="1272" spans="6:7" x14ac:dyDescent="0.2">
      <c r="F1272" s="22"/>
      <c r="G1272" s="22"/>
    </row>
    <row r="1273" spans="6:7" x14ac:dyDescent="0.2">
      <c r="F1273" s="22"/>
      <c r="G1273" s="22"/>
    </row>
    <row r="1274" spans="6:7" x14ac:dyDescent="0.2">
      <c r="F1274" s="22"/>
      <c r="G1274" s="22"/>
    </row>
    <row r="1275" spans="6:7" x14ac:dyDescent="0.2">
      <c r="F1275" s="22"/>
      <c r="G1275" s="22"/>
    </row>
    <row r="1276" spans="6:7" x14ac:dyDescent="0.2">
      <c r="F1276" s="22"/>
      <c r="G1276" s="22"/>
    </row>
    <row r="1277" spans="6:7" x14ac:dyDescent="0.2">
      <c r="F1277" s="22"/>
      <c r="G1277" s="22"/>
    </row>
    <row r="1278" spans="6:7" x14ac:dyDescent="0.2">
      <c r="F1278" s="22"/>
      <c r="G1278" s="22"/>
    </row>
    <row r="1279" spans="6:7" x14ac:dyDescent="0.2">
      <c r="F1279" s="22"/>
      <c r="G1279" s="22"/>
    </row>
    <row r="1280" spans="6:7" x14ac:dyDescent="0.2">
      <c r="F1280" s="22"/>
      <c r="G1280" s="22"/>
    </row>
    <row r="1281" spans="6:7" x14ac:dyDescent="0.2">
      <c r="F1281" s="22"/>
      <c r="G1281" s="22"/>
    </row>
    <row r="1282" spans="6:7" x14ac:dyDescent="0.2">
      <c r="F1282" s="22"/>
      <c r="G1282" s="22"/>
    </row>
    <row r="1283" spans="6:7" x14ac:dyDescent="0.2">
      <c r="F1283" s="22"/>
      <c r="G1283" s="22"/>
    </row>
    <row r="1284" spans="6:7" x14ac:dyDescent="0.2">
      <c r="F1284" s="22"/>
      <c r="G1284" s="22"/>
    </row>
    <row r="1285" spans="6:7" x14ac:dyDescent="0.2">
      <c r="F1285" s="22"/>
      <c r="G1285" s="22"/>
    </row>
    <row r="1286" spans="6:7" x14ac:dyDescent="0.2">
      <c r="F1286" s="22"/>
      <c r="G1286" s="22"/>
    </row>
    <row r="1287" spans="6:7" x14ac:dyDescent="0.2">
      <c r="F1287" s="22"/>
      <c r="G1287" s="22"/>
    </row>
    <row r="1288" spans="6:7" x14ac:dyDescent="0.2">
      <c r="F1288" s="22"/>
      <c r="G1288" s="22"/>
    </row>
    <row r="1289" spans="6:7" x14ac:dyDescent="0.2">
      <c r="F1289" s="22"/>
      <c r="G1289" s="22"/>
    </row>
    <row r="1290" spans="6:7" x14ac:dyDescent="0.2">
      <c r="F1290" s="22"/>
      <c r="G1290" s="22"/>
    </row>
    <row r="1291" spans="6:7" x14ac:dyDescent="0.2">
      <c r="F1291" s="22"/>
      <c r="G1291" s="22"/>
    </row>
    <row r="1292" spans="6:7" x14ac:dyDescent="0.2">
      <c r="F1292" s="22"/>
      <c r="G1292" s="22"/>
    </row>
    <row r="1293" spans="6:7" x14ac:dyDescent="0.2">
      <c r="F1293" s="22"/>
      <c r="G1293" s="22"/>
    </row>
    <row r="1294" spans="6:7" x14ac:dyDescent="0.2">
      <c r="F1294" s="22"/>
      <c r="G1294" s="22"/>
    </row>
    <row r="1295" spans="6:7" x14ac:dyDescent="0.2">
      <c r="F1295" s="22"/>
      <c r="G1295" s="22"/>
    </row>
    <row r="1296" spans="6:7" x14ac:dyDescent="0.2">
      <c r="F1296" s="22"/>
      <c r="G1296" s="22"/>
    </row>
    <row r="1297" spans="6:7" x14ac:dyDescent="0.2">
      <c r="F1297" s="22"/>
      <c r="G1297" s="22"/>
    </row>
    <row r="1298" spans="6:7" x14ac:dyDescent="0.2">
      <c r="F1298" s="22"/>
      <c r="G1298" s="22"/>
    </row>
    <row r="1299" spans="6:7" x14ac:dyDescent="0.2">
      <c r="F1299" s="22"/>
      <c r="G1299" s="22"/>
    </row>
    <row r="1300" spans="6:7" x14ac:dyDescent="0.2">
      <c r="F1300" s="22"/>
      <c r="G1300" s="22"/>
    </row>
    <row r="1301" spans="6:7" x14ac:dyDescent="0.2">
      <c r="F1301" s="22"/>
      <c r="G1301" s="22"/>
    </row>
    <row r="1302" spans="6:7" x14ac:dyDescent="0.2">
      <c r="F1302" s="22"/>
      <c r="G1302" s="22"/>
    </row>
    <row r="1303" spans="6:7" x14ac:dyDescent="0.2">
      <c r="F1303" s="22"/>
      <c r="G1303" s="22"/>
    </row>
    <row r="1304" spans="6:7" x14ac:dyDescent="0.2">
      <c r="F1304" s="22"/>
      <c r="G1304" s="22"/>
    </row>
    <row r="1305" spans="6:7" x14ac:dyDescent="0.2">
      <c r="F1305" s="22"/>
      <c r="G1305" s="22"/>
    </row>
    <row r="1306" spans="6:7" x14ac:dyDescent="0.2">
      <c r="F1306" s="22"/>
      <c r="G1306" s="22"/>
    </row>
    <row r="1307" spans="6:7" x14ac:dyDescent="0.2">
      <c r="F1307" s="22"/>
      <c r="G1307" s="22"/>
    </row>
    <row r="1308" spans="6:7" x14ac:dyDescent="0.2">
      <c r="F1308" s="22"/>
      <c r="G1308" s="22"/>
    </row>
    <row r="1309" spans="6:7" x14ac:dyDescent="0.2">
      <c r="F1309" s="22"/>
      <c r="G1309" s="22"/>
    </row>
    <row r="1310" spans="6:7" x14ac:dyDescent="0.2">
      <c r="F1310" s="22"/>
      <c r="G1310" s="22"/>
    </row>
    <row r="1311" spans="6:7" x14ac:dyDescent="0.2">
      <c r="F1311" s="22"/>
      <c r="G1311" s="22"/>
    </row>
    <row r="1312" spans="6:7" x14ac:dyDescent="0.2">
      <c r="F1312" s="22"/>
      <c r="G1312" s="22"/>
    </row>
    <row r="1313" spans="6:7" x14ac:dyDescent="0.2">
      <c r="F1313" s="22"/>
      <c r="G1313" s="22"/>
    </row>
    <row r="1314" spans="6:7" x14ac:dyDescent="0.2">
      <c r="F1314" s="22"/>
      <c r="G1314" s="22"/>
    </row>
    <row r="1315" spans="6:7" x14ac:dyDescent="0.2">
      <c r="F1315" s="22"/>
      <c r="G1315" s="22"/>
    </row>
    <row r="1316" spans="6:7" x14ac:dyDescent="0.2">
      <c r="F1316" s="22"/>
      <c r="G1316" s="22"/>
    </row>
    <row r="1317" spans="6:7" x14ac:dyDescent="0.2">
      <c r="F1317" s="22"/>
      <c r="G1317" s="22"/>
    </row>
    <row r="1318" spans="6:7" x14ac:dyDescent="0.2">
      <c r="F1318" s="22"/>
      <c r="G1318" s="22"/>
    </row>
    <row r="1319" spans="6:7" x14ac:dyDescent="0.2">
      <c r="F1319" s="22"/>
      <c r="G1319" s="22"/>
    </row>
    <row r="1320" spans="6:7" x14ac:dyDescent="0.2">
      <c r="F1320" s="22"/>
      <c r="G1320" s="22"/>
    </row>
    <row r="1321" spans="6:7" x14ac:dyDescent="0.2">
      <c r="F1321" s="22"/>
      <c r="G1321" s="22"/>
    </row>
    <row r="1322" spans="6:7" x14ac:dyDescent="0.2">
      <c r="F1322" s="22"/>
      <c r="G1322" s="22"/>
    </row>
    <row r="1323" spans="6:7" x14ac:dyDescent="0.2">
      <c r="F1323" s="22"/>
      <c r="G1323" s="22"/>
    </row>
    <row r="1324" spans="6:7" x14ac:dyDescent="0.2">
      <c r="F1324" s="22"/>
      <c r="G1324" s="22"/>
    </row>
    <row r="1325" spans="6:7" x14ac:dyDescent="0.2">
      <c r="F1325" s="22"/>
      <c r="G1325" s="22"/>
    </row>
    <row r="1326" spans="6:7" x14ac:dyDescent="0.2">
      <c r="F1326" s="22"/>
      <c r="G1326" s="22"/>
    </row>
    <row r="1327" spans="6:7" x14ac:dyDescent="0.2">
      <c r="F1327" s="22"/>
      <c r="G1327" s="22"/>
    </row>
    <row r="1328" spans="6:7" x14ac:dyDescent="0.2">
      <c r="F1328" s="22"/>
      <c r="G1328" s="22"/>
    </row>
    <row r="1329" spans="6:7" x14ac:dyDescent="0.2">
      <c r="F1329" s="22"/>
      <c r="G1329" s="22"/>
    </row>
    <row r="1330" spans="6:7" x14ac:dyDescent="0.2">
      <c r="F1330" s="22"/>
      <c r="G1330" s="22"/>
    </row>
    <row r="1331" spans="6:7" x14ac:dyDescent="0.2">
      <c r="F1331" s="22"/>
      <c r="G1331" s="22"/>
    </row>
    <row r="1332" spans="6:7" x14ac:dyDescent="0.2">
      <c r="F1332" s="22"/>
      <c r="G1332" s="22"/>
    </row>
    <row r="1333" spans="6:7" x14ac:dyDescent="0.2">
      <c r="F1333" s="22"/>
      <c r="G1333" s="22"/>
    </row>
    <row r="1334" spans="6:7" x14ac:dyDescent="0.2">
      <c r="F1334" s="22"/>
      <c r="G1334" s="22"/>
    </row>
    <row r="1335" spans="6:7" x14ac:dyDescent="0.2">
      <c r="F1335" s="22"/>
      <c r="G1335" s="22"/>
    </row>
    <row r="1336" spans="6:7" x14ac:dyDescent="0.2">
      <c r="F1336" s="22"/>
      <c r="G1336" s="22"/>
    </row>
    <row r="1337" spans="6:7" x14ac:dyDescent="0.2">
      <c r="F1337" s="22"/>
      <c r="G1337" s="22"/>
    </row>
    <row r="1338" spans="6:7" x14ac:dyDescent="0.2">
      <c r="F1338" s="22"/>
      <c r="G1338" s="22"/>
    </row>
    <row r="1339" spans="6:7" x14ac:dyDescent="0.2">
      <c r="F1339" s="22"/>
      <c r="G1339" s="22"/>
    </row>
    <row r="1340" spans="6:7" x14ac:dyDescent="0.2">
      <c r="F1340" s="22"/>
      <c r="G1340" s="22"/>
    </row>
    <row r="1341" spans="6:7" x14ac:dyDescent="0.2">
      <c r="F1341" s="22"/>
      <c r="G1341" s="22"/>
    </row>
    <row r="1342" spans="6:7" x14ac:dyDescent="0.2">
      <c r="F1342" s="22"/>
      <c r="G1342" s="22"/>
    </row>
    <row r="1343" spans="6:7" x14ac:dyDescent="0.2">
      <c r="F1343" s="22"/>
      <c r="G1343" s="22"/>
    </row>
    <row r="1344" spans="6:7" x14ac:dyDescent="0.2">
      <c r="F1344" s="22"/>
      <c r="G1344" s="22"/>
    </row>
    <row r="1345" spans="6:7" x14ac:dyDescent="0.2">
      <c r="F1345" s="22"/>
      <c r="G1345" s="22"/>
    </row>
    <row r="1346" spans="6:7" x14ac:dyDescent="0.2">
      <c r="F1346" s="22"/>
      <c r="G1346" s="22"/>
    </row>
    <row r="1347" spans="6:7" x14ac:dyDescent="0.2">
      <c r="F1347" s="22"/>
      <c r="G1347" s="22"/>
    </row>
    <row r="1348" spans="6:7" x14ac:dyDescent="0.2">
      <c r="F1348" s="22"/>
      <c r="G1348" s="22"/>
    </row>
    <row r="1349" spans="6:7" x14ac:dyDescent="0.2">
      <c r="F1349" s="22"/>
      <c r="G1349" s="22"/>
    </row>
    <row r="1350" spans="6:7" x14ac:dyDescent="0.2">
      <c r="F1350" s="22"/>
      <c r="G1350" s="22"/>
    </row>
    <row r="1351" spans="6:7" x14ac:dyDescent="0.2">
      <c r="F1351" s="22"/>
      <c r="G1351" s="22"/>
    </row>
    <row r="1352" spans="6:7" x14ac:dyDescent="0.2">
      <c r="F1352" s="22"/>
      <c r="G1352" s="22"/>
    </row>
    <row r="1353" spans="6:7" x14ac:dyDescent="0.2">
      <c r="F1353" s="22"/>
      <c r="G1353" s="22"/>
    </row>
    <row r="1354" spans="6:7" x14ac:dyDescent="0.2">
      <c r="F1354" s="22"/>
      <c r="G1354" s="22"/>
    </row>
    <row r="1355" spans="6:7" x14ac:dyDescent="0.2">
      <c r="F1355" s="22"/>
      <c r="G1355" s="22"/>
    </row>
    <row r="1356" spans="6:7" x14ac:dyDescent="0.2">
      <c r="F1356" s="22"/>
      <c r="G1356" s="22"/>
    </row>
    <row r="1357" spans="6:7" x14ac:dyDescent="0.2">
      <c r="F1357" s="22"/>
      <c r="G1357" s="22"/>
    </row>
    <row r="1358" spans="6:7" x14ac:dyDescent="0.2">
      <c r="F1358" s="22"/>
      <c r="G1358" s="22"/>
    </row>
    <row r="1359" spans="6:7" x14ac:dyDescent="0.2">
      <c r="F1359" s="22"/>
      <c r="G1359" s="22"/>
    </row>
    <row r="1360" spans="6:7" x14ac:dyDescent="0.2">
      <c r="F1360" s="22"/>
      <c r="G1360" s="22"/>
    </row>
    <row r="1361" spans="6:7" x14ac:dyDescent="0.2">
      <c r="F1361" s="22"/>
      <c r="G1361" s="22"/>
    </row>
    <row r="1362" spans="6:7" x14ac:dyDescent="0.2">
      <c r="F1362" s="22"/>
      <c r="G1362" s="22"/>
    </row>
    <row r="1363" spans="6:7" x14ac:dyDescent="0.2">
      <c r="F1363" s="22"/>
      <c r="G1363" s="22"/>
    </row>
    <row r="1364" spans="6:7" x14ac:dyDescent="0.2">
      <c r="F1364" s="22"/>
      <c r="G1364" s="22"/>
    </row>
    <row r="1365" spans="6:7" x14ac:dyDescent="0.2">
      <c r="F1365" s="22"/>
      <c r="G1365" s="22"/>
    </row>
    <row r="1366" spans="6:7" x14ac:dyDescent="0.2">
      <c r="F1366" s="22"/>
      <c r="G1366" s="22"/>
    </row>
    <row r="1367" spans="6:7" x14ac:dyDescent="0.2">
      <c r="F1367" s="22"/>
      <c r="G1367" s="22"/>
    </row>
    <row r="1368" spans="6:7" x14ac:dyDescent="0.2">
      <c r="F1368" s="22"/>
      <c r="G1368" s="22"/>
    </row>
    <row r="1369" spans="6:7" x14ac:dyDescent="0.2">
      <c r="F1369" s="22"/>
      <c r="G1369" s="22"/>
    </row>
    <row r="1370" spans="6:7" x14ac:dyDescent="0.2">
      <c r="F1370" s="22"/>
      <c r="G1370" s="22"/>
    </row>
    <row r="1371" spans="6:7" x14ac:dyDescent="0.2">
      <c r="F1371" s="22"/>
      <c r="G1371" s="22"/>
    </row>
    <row r="1372" spans="6:7" x14ac:dyDescent="0.2">
      <c r="F1372" s="22"/>
      <c r="G1372" s="22"/>
    </row>
    <row r="1373" spans="6:7" x14ac:dyDescent="0.2">
      <c r="F1373" s="22"/>
      <c r="G1373" s="22"/>
    </row>
    <row r="1374" spans="6:7" x14ac:dyDescent="0.2">
      <c r="F1374" s="22"/>
      <c r="G1374" s="22"/>
    </row>
    <row r="1375" spans="6:7" x14ac:dyDescent="0.2">
      <c r="F1375" s="22"/>
      <c r="G1375" s="22"/>
    </row>
    <row r="1376" spans="6:7" x14ac:dyDescent="0.2">
      <c r="F1376" s="22"/>
      <c r="G1376" s="22"/>
    </row>
    <row r="1377" spans="6:7" x14ac:dyDescent="0.2">
      <c r="F1377" s="22"/>
      <c r="G1377" s="22"/>
    </row>
    <row r="1378" spans="6:7" x14ac:dyDescent="0.2">
      <c r="F1378" s="22"/>
      <c r="G1378" s="22"/>
    </row>
    <row r="1379" spans="6:7" x14ac:dyDescent="0.2">
      <c r="F1379" s="22"/>
      <c r="G1379" s="22"/>
    </row>
    <row r="1380" spans="6:7" x14ac:dyDescent="0.2">
      <c r="F1380" s="22"/>
      <c r="G1380" s="22"/>
    </row>
    <row r="1381" spans="6:7" x14ac:dyDescent="0.2">
      <c r="F1381" s="22"/>
      <c r="G1381" s="22"/>
    </row>
    <row r="1382" spans="6:7" x14ac:dyDescent="0.2">
      <c r="F1382" s="22"/>
      <c r="G1382" s="22"/>
    </row>
    <row r="1383" spans="6:7" x14ac:dyDescent="0.2">
      <c r="F1383" s="22"/>
      <c r="G1383" s="22"/>
    </row>
    <row r="1384" spans="6:7" x14ac:dyDescent="0.2">
      <c r="F1384" s="22"/>
      <c r="G1384" s="22"/>
    </row>
    <row r="1385" spans="6:7" x14ac:dyDescent="0.2">
      <c r="F1385" s="22"/>
      <c r="G1385" s="22"/>
    </row>
    <row r="1386" spans="6:7" x14ac:dyDescent="0.2">
      <c r="F1386" s="22"/>
      <c r="G1386" s="22"/>
    </row>
    <row r="1387" spans="6:7" x14ac:dyDescent="0.2">
      <c r="F1387" s="22"/>
      <c r="G1387" s="22"/>
    </row>
    <row r="1388" spans="6:7" x14ac:dyDescent="0.2">
      <c r="F1388" s="22"/>
      <c r="G1388" s="22"/>
    </row>
    <row r="1389" spans="6:7" x14ac:dyDescent="0.2">
      <c r="F1389" s="22"/>
      <c r="G1389" s="22"/>
    </row>
    <row r="1390" spans="6:7" x14ac:dyDescent="0.2">
      <c r="F1390" s="22"/>
      <c r="G1390" s="22"/>
    </row>
    <row r="1391" spans="6:7" x14ac:dyDescent="0.2">
      <c r="F1391" s="22"/>
      <c r="G1391" s="22"/>
    </row>
    <row r="1392" spans="6:7" x14ac:dyDescent="0.2">
      <c r="F1392" s="22"/>
      <c r="G1392" s="22"/>
    </row>
    <row r="1393" spans="6:7" x14ac:dyDescent="0.2">
      <c r="F1393" s="22"/>
      <c r="G1393" s="22"/>
    </row>
    <row r="1394" spans="6:7" x14ac:dyDescent="0.2">
      <c r="F1394" s="22"/>
      <c r="G1394" s="22"/>
    </row>
    <row r="1395" spans="6:7" x14ac:dyDescent="0.2">
      <c r="F1395" s="22"/>
      <c r="G1395" s="22"/>
    </row>
    <row r="1396" spans="6:7" x14ac:dyDescent="0.2">
      <c r="F1396" s="22"/>
      <c r="G1396" s="22"/>
    </row>
    <row r="1397" spans="6:7" x14ac:dyDescent="0.2">
      <c r="F1397" s="22"/>
      <c r="G1397" s="22"/>
    </row>
    <row r="1398" spans="6:7" x14ac:dyDescent="0.2">
      <c r="F1398" s="22"/>
      <c r="G1398" s="22"/>
    </row>
    <row r="1399" spans="6:7" x14ac:dyDescent="0.2">
      <c r="F1399" s="22"/>
      <c r="G1399" s="22"/>
    </row>
    <row r="1400" spans="6:7" x14ac:dyDescent="0.2">
      <c r="F1400" s="22"/>
      <c r="G1400" s="22"/>
    </row>
    <row r="1401" spans="6:7" x14ac:dyDescent="0.2">
      <c r="F1401" s="22"/>
      <c r="G1401" s="22"/>
    </row>
    <row r="1402" spans="6:7" x14ac:dyDescent="0.2">
      <c r="F1402" s="22"/>
      <c r="G1402" s="22"/>
    </row>
    <row r="1403" spans="6:7" x14ac:dyDescent="0.2">
      <c r="F1403" s="22"/>
      <c r="G1403" s="22"/>
    </row>
    <row r="1404" spans="6:7" x14ac:dyDescent="0.2">
      <c r="F1404" s="22"/>
      <c r="G1404" s="22"/>
    </row>
    <row r="1405" spans="6:7" x14ac:dyDescent="0.2">
      <c r="F1405" s="22"/>
      <c r="G1405" s="22"/>
    </row>
    <row r="1406" spans="6:7" x14ac:dyDescent="0.2">
      <c r="F1406" s="22"/>
      <c r="G1406" s="22"/>
    </row>
    <row r="1407" spans="6:7" x14ac:dyDescent="0.2">
      <c r="F1407" s="22"/>
      <c r="G1407" s="22"/>
    </row>
    <row r="1408" spans="6:7" x14ac:dyDescent="0.2">
      <c r="F1408" s="22"/>
      <c r="G1408" s="22"/>
    </row>
    <row r="1409" spans="6:7" x14ac:dyDescent="0.2">
      <c r="F1409" s="22"/>
      <c r="G1409" s="22"/>
    </row>
    <row r="1410" spans="6:7" x14ac:dyDescent="0.2">
      <c r="F1410" s="22"/>
      <c r="G1410" s="22"/>
    </row>
    <row r="1411" spans="6:7" x14ac:dyDescent="0.2">
      <c r="F1411" s="22"/>
      <c r="G1411" s="22"/>
    </row>
    <row r="1412" spans="6:7" x14ac:dyDescent="0.2">
      <c r="F1412" s="22"/>
      <c r="G1412" s="22"/>
    </row>
    <row r="1413" spans="6:7" x14ac:dyDescent="0.2">
      <c r="F1413" s="22"/>
      <c r="G1413" s="22"/>
    </row>
    <row r="1414" spans="6:7" x14ac:dyDescent="0.2">
      <c r="F1414" s="22"/>
      <c r="G1414" s="22"/>
    </row>
    <row r="1415" spans="6:7" x14ac:dyDescent="0.2">
      <c r="F1415" s="22"/>
      <c r="G1415" s="22"/>
    </row>
    <row r="1416" spans="6:7" x14ac:dyDescent="0.2">
      <c r="F1416" s="22"/>
      <c r="G1416" s="22"/>
    </row>
    <row r="1417" spans="6:7" x14ac:dyDescent="0.2">
      <c r="F1417" s="22"/>
      <c r="G1417" s="22"/>
    </row>
    <row r="1418" spans="6:7" x14ac:dyDescent="0.2">
      <c r="F1418" s="22"/>
      <c r="G1418" s="22"/>
    </row>
    <row r="1419" spans="6:7" x14ac:dyDescent="0.2">
      <c r="F1419" s="22"/>
      <c r="G1419" s="22"/>
    </row>
    <row r="1420" spans="6:7" x14ac:dyDescent="0.2">
      <c r="F1420" s="22"/>
      <c r="G1420" s="22"/>
    </row>
    <row r="1421" spans="6:7" x14ac:dyDescent="0.2">
      <c r="F1421" s="22"/>
      <c r="G1421" s="22"/>
    </row>
    <row r="1422" spans="6:7" x14ac:dyDescent="0.2">
      <c r="F1422" s="22"/>
      <c r="G1422" s="22"/>
    </row>
    <row r="1423" spans="6:7" x14ac:dyDescent="0.2">
      <c r="F1423" s="22"/>
      <c r="G1423" s="22"/>
    </row>
    <row r="1424" spans="6:7" x14ac:dyDescent="0.2">
      <c r="F1424" s="22"/>
      <c r="G1424" s="22"/>
    </row>
    <row r="1425" spans="6:7" x14ac:dyDescent="0.2">
      <c r="F1425" s="22"/>
      <c r="G1425" s="22"/>
    </row>
    <row r="1426" spans="6:7" x14ac:dyDescent="0.2">
      <c r="F1426" s="22"/>
      <c r="G1426" s="22"/>
    </row>
    <row r="1427" spans="6:7" x14ac:dyDescent="0.2">
      <c r="F1427" s="22"/>
      <c r="G1427" s="22"/>
    </row>
    <row r="1428" spans="6:7" x14ac:dyDescent="0.2">
      <c r="F1428" s="22"/>
      <c r="G1428" s="22"/>
    </row>
    <row r="1429" spans="6:7" x14ac:dyDescent="0.2">
      <c r="F1429" s="22"/>
      <c r="G1429" s="22"/>
    </row>
    <row r="1430" spans="6:7" x14ac:dyDescent="0.2">
      <c r="F1430" s="22"/>
      <c r="G1430" s="22"/>
    </row>
    <row r="1431" spans="6:7" x14ac:dyDescent="0.2">
      <c r="F1431" s="22"/>
      <c r="G1431" s="22"/>
    </row>
    <row r="1432" spans="6:7" x14ac:dyDescent="0.2">
      <c r="F1432" s="22"/>
      <c r="G1432" s="22"/>
    </row>
    <row r="1433" spans="6:7" x14ac:dyDescent="0.2">
      <c r="F1433" s="22"/>
      <c r="G1433" s="22"/>
    </row>
    <row r="1434" spans="6:7" x14ac:dyDescent="0.2">
      <c r="F1434" s="22"/>
      <c r="G1434" s="22"/>
    </row>
    <row r="1435" spans="6:7" x14ac:dyDescent="0.2">
      <c r="F1435" s="22"/>
      <c r="G1435" s="22"/>
    </row>
    <row r="1436" spans="6:7" x14ac:dyDescent="0.2">
      <c r="F1436" s="22"/>
      <c r="G1436" s="22"/>
    </row>
    <row r="1437" spans="6:7" x14ac:dyDescent="0.2">
      <c r="F1437" s="22"/>
      <c r="G1437" s="22"/>
    </row>
    <row r="1438" spans="6:7" x14ac:dyDescent="0.2">
      <c r="F1438" s="22"/>
      <c r="G1438" s="22"/>
    </row>
    <row r="1439" spans="6:7" x14ac:dyDescent="0.2">
      <c r="F1439" s="22"/>
      <c r="G1439" s="22"/>
    </row>
    <row r="1440" spans="6:7" x14ac:dyDescent="0.2">
      <c r="F1440" s="22"/>
      <c r="G1440" s="22"/>
    </row>
    <row r="1441" spans="6:7" x14ac:dyDescent="0.2">
      <c r="F1441" s="22"/>
      <c r="G1441" s="22"/>
    </row>
    <row r="1442" spans="6:7" x14ac:dyDescent="0.2">
      <c r="F1442" s="22"/>
      <c r="G1442" s="22"/>
    </row>
    <row r="1443" spans="6:7" x14ac:dyDescent="0.2">
      <c r="F1443" s="22"/>
      <c r="G1443" s="22"/>
    </row>
    <row r="1444" spans="6:7" x14ac:dyDescent="0.2">
      <c r="F1444" s="22"/>
      <c r="G1444" s="22"/>
    </row>
    <row r="1445" spans="6:7" x14ac:dyDescent="0.2">
      <c r="F1445" s="22"/>
      <c r="G1445" s="22"/>
    </row>
    <row r="1446" spans="6:7" x14ac:dyDescent="0.2">
      <c r="F1446" s="22"/>
      <c r="G1446" s="22"/>
    </row>
    <row r="1447" spans="6:7" x14ac:dyDescent="0.2">
      <c r="F1447" s="22"/>
      <c r="G1447" s="22"/>
    </row>
    <row r="1448" spans="6:7" x14ac:dyDescent="0.2">
      <c r="F1448" s="22"/>
      <c r="G1448" s="22"/>
    </row>
    <row r="1449" spans="6:7" x14ac:dyDescent="0.2">
      <c r="F1449" s="22"/>
      <c r="G1449" s="22"/>
    </row>
    <row r="1450" spans="6:7" x14ac:dyDescent="0.2">
      <c r="F1450" s="22"/>
      <c r="G1450" s="22"/>
    </row>
    <row r="1451" spans="6:7" x14ac:dyDescent="0.2">
      <c r="F1451" s="22"/>
      <c r="G1451" s="22"/>
    </row>
    <row r="1452" spans="6:7" x14ac:dyDescent="0.2">
      <c r="F1452" s="22"/>
      <c r="G1452" s="22"/>
    </row>
    <row r="1453" spans="6:7" x14ac:dyDescent="0.2">
      <c r="F1453" s="22"/>
      <c r="G1453" s="22"/>
    </row>
    <row r="1454" spans="6:7" x14ac:dyDescent="0.2">
      <c r="F1454" s="22"/>
      <c r="G1454" s="22"/>
    </row>
    <row r="1455" spans="6:7" x14ac:dyDescent="0.2">
      <c r="F1455" s="22"/>
      <c r="G1455" s="22"/>
    </row>
    <row r="1456" spans="6:7" x14ac:dyDescent="0.2">
      <c r="F1456" s="22"/>
      <c r="G1456" s="22"/>
    </row>
    <row r="1457" spans="6:7" x14ac:dyDescent="0.2">
      <c r="F1457" s="22"/>
      <c r="G1457" s="22"/>
    </row>
    <row r="1458" spans="6:7" x14ac:dyDescent="0.2">
      <c r="F1458" s="22"/>
      <c r="G1458" s="22"/>
    </row>
    <row r="1459" spans="6:7" x14ac:dyDescent="0.2">
      <c r="F1459" s="22"/>
      <c r="G1459" s="22"/>
    </row>
    <row r="1460" spans="6:7" x14ac:dyDescent="0.2">
      <c r="F1460" s="22"/>
      <c r="G1460" s="22"/>
    </row>
    <row r="1461" spans="6:7" x14ac:dyDescent="0.2">
      <c r="F1461" s="22"/>
      <c r="G1461" s="22"/>
    </row>
    <row r="1462" spans="6:7" x14ac:dyDescent="0.2">
      <c r="F1462" s="22"/>
      <c r="G1462" s="22"/>
    </row>
    <row r="1463" spans="6:7" x14ac:dyDescent="0.2">
      <c r="F1463" s="22"/>
      <c r="G1463" s="22"/>
    </row>
    <row r="1464" spans="6:7" x14ac:dyDescent="0.2">
      <c r="F1464" s="22"/>
      <c r="G1464" s="22"/>
    </row>
    <row r="1465" spans="6:7" x14ac:dyDescent="0.2">
      <c r="F1465" s="22"/>
      <c r="G1465" s="22"/>
    </row>
    <row r="1466" spans="6:7" x14ac:dyDescent="0.2">
      <c r="F1466" s="22"/>
      <c r="G1466" s="22"/>
    </row>
    <row r="1467" spans="6:7" x14ac:dyDescent="0.2">
      <c r="F1467" s="22"/>
      <c r="G1467" s="22"/>
    </row>
    <row r="1468" spans="6:7" x14ac:dyDescent="0.2">
      <c r="F1468" s="22"/>
      <c r="G1468" s="22"/>
    </row>
    <row r="1469" spans="6:7" x14ac:dyDescent="0.2">
      <c r="F1469" s="22"/>
      <c r="G1469" s="22"/>
    </row>
    <row r="1470" spans="6:7" x14ac:dyDescent="0.2">
      <c r="F1470" s="22"/>
      <c r="G1470" s="22"/>
    </row>
    <row r="1471" spans="6:7" x14ac:dyDescent="0.2">
      <c r="F1471" s="22"/>
      <c r="G1471" s="22"/>
    </row>
    <row r="1472" spans="6:7" x14ac:dyDescent="0.2">
      <c r="F1472" s="22"/>
      <c r="G1472" s="22"/>
    </row>
    <row r="1473" spans="6:7" x14ac:dyDescent="0.2">
      <c r="F1473" s="22"/>
      <c r="G1473" s="22"/>
    </row>
    <row r="1474" spans="6:7" x14ac:dyDescent="0.2">
      <c r="F1474" s="22"/>
      <c r="G1474" s="22"/>
    </row>
    <row r="1475" spans="6:7" x14ac:dyDescent="0.2">
      <c r="F1475" s="22"/>
      <c r="G1475" s="22"/>
    </row>
    <row r="1476" spans="6:7" x14ac:dyDescent="0.2">
      <c r="F1476" s="22"/>
      <c r="G1476" s="22"/>
    </row>
    <row r="1477" spans="6:7" x14ac:dyDescent="0.2">
      <c r="F1477" s="22"/>
      <c r="G1477" s="22"/>
    </row>
    <row r="1478" spans="6:7" x14ac:dyDescent="0.2">
      <c r="F1478" s="22"/>
      <c r="G1478" s="22"/>
    </row>
    <row r="1479" spans="6:7" x14ac:dyDescent="0.2">
      <c r="F1479" s="22"/>
      <c r="G1479" s="22"/>
    </row>
    <row r="1480" spans="6:7" x14ac:dyDescent="0.2">
      <c r="F1480" s="22"/>
      <c r="G1480" s="22"/>
    </row>
    <row r="1481" spans="6:7" x14ac:dyDescent="0.2">
      <c r="F1481" s="22"/>
      <c r="G1481" s="22"/>
    </row>
    <row r="1482" spans="6:7" x14ac:dyDescent="0.2">
      <c r="F1482" s="22"/>
      <c r="G1482" s="22"/>
    </row>
    <row r="1483" spans="6:7" x14ac:dyDescent="0.2">
      <c r="F1483" s="22"/>
      <c r="G1483" s="22"/>
    </row>
    <row r="1484" spans="6:7" x14ac:dyDescent="0.2">
      <c r="F1484" s="22"/>
      <c r="G1484" s="22"/>
    </row>
    <row r="1485" spans="6:7" x14ac:dyDescent="0.2">
      <c r="F1485" s="22"/>
      <c r="G1485" s="22"/>
    </row>
    <row r="1486" spans="6:7" x14ac:dyDescent="0.2">
      <c r="F1486" s="22"/>
      <c r="G1486" s="22"/>
    </row>
    <row r="1487" spans="6:7" x14ac:dyDescent="0.2">
      <c r="F1487" s="22"/>
      <c r="G1487" s="22"/>
    </row>
    <row r="1488" spans="6:7" x14ac:dyDescent="0.2">
      <c r="F1488" s="22"/>
      <c r="G1488" s="22"/>
    </row>
    <row r="1489" spans="6:7" x14ac:dyDescent="0.2">
      <c r="F1489" s="22"/>
      <c r="G1489" s="22"/>
    </row>
    <row r="1490" spans="6:7" x14ac:dyDescent="0.2">
      <c r="F1490" s="22"/>
      <c r="G1490" s="22"/>
    </row>
    <row r="1491" spans="6:7" x14ac:dyDescent="0.2">
      <c r="F1491" s="22"/>
      <c r="G1491" s="22"/>
    </row>
    <row r="1492" spans="6:7" x14ac:dyDescent="0.2">
      <c r="F1492" s="22"/>
      <c r="G1492" s="22"/>
    </row>
    <row r="1493" spans="6:7" x14ac:dyDescent="0.2">
      <c r="F1493" s="22"/>
      <c r="G1493" s="22"/>
    </row>
    <row r="1494" spans="6:7" x14ac:dyDescent="0.2">
      <c r="F1494" s="22"/>
      <c r="G1494" s="22"/>
    </row>
    <row r="1495" spans="6:7" x14ac:dyDescent="0.2">
      <c r="F1495" s="22"/>
      <c r="G1495" s="22"/>
    </row>
    <row r="1496" spans="6:7" x14ac:dyDescent="0.2">
      <c r="F1496" s="22"/>
      <c r="G1496" s="22"/>
    </row>
    <row r="1497" spans="6:7" x14ac:dyDescent="0.2">
      <c r="F1497" s="22"/>
      <c r="G1497" s="22"/>
    </row>
    <row r="1498" spans="6:7" x14ac:dyDescent="0.2">
      <c r="F1498" s="22"/>
      <c r="G1498" s="22"/>
    </row>
    <row r="1499" spans="6:7" x14ac:dyDescent="0.2">
      <c r="F1499" s="22"/>
      <c r="G1499" s="22"/>
    </row>
    <row r="1500" spans="6:7" x14ac:dyDescent="0.2">
      <c r="F1500" s="22"/>
      <c r="G1500" s="22"/>
    </row>
    <row r="1501" spans="6:7" x14ac:dyDescent="0.2">
      <c r="F1501" s="22"/>
      <c r="G1501" s="22"/>
    </row>
    <row r="1502" spans="6:7" x14ac:dyDescent="0.2">
      <c r="F1502" s="22"/>
      <c r="G1502" s="22"/>
    </row>
    <row r="1503" spans="6:7" x14ac:dyDescent="0.2">
      <c r="F1503" s="22"/>
      <c r="G1503" s="22"/>
    </row>
    <row r="1504" spans="6:7" x14ac:dyDescent="0.2">
      <c r="F1504" s="22"/>
      <c r="G1504" s="22"/>
    </row>
    <row r="1505" spans="6:7" x14ac:dyDescent="0.2">
      <c r="F1505" s="22"/>
      <c r="G1505" s="22"/>
    </row>
    <row r="1506" spans="6:7" x14ac:dyDescent="0.2">
      <c r="F1506" s="22"/>
      <c r="G1506" s="22"/>
    </row>
    <row r="1507" spans="6:7" x14ac:dyDescent="0.2">
      <c r="F1507" s="22"/>
      <c r="G1507" s="22"/>
    </row>
    <row r="1508" spans="6:7" x14ac:dyDescent="0.2">
      <c r="F1508" s="22"/>
      <c r="G1508" s="22"/>
    </row>
    <row r="1509" spans="6:7" x14ac:dyDescent="0.2">
      <c r="F1509" s="22"/>
      <c r="G1509" s="22"/>
    </row>
    <row r="1510" spans="6:7" x14ac:dyDescent="0.2">
      <c r="F1510" s="22"/>
      <c r="G1510" s="22"/>
    </row>
    <row r="1511" spans="6:7" x14ac:dyDescent="0.2">
      <c r="F1511" s="22"/>
      <c r="G1511" s="22"/>
    </row>
    <row r="1512" spans="6:7" x14ac:dyDescent="0.2">
      <c r="F1512" s="22"/>
      <c r="G1512" s="22"/>
    </row>
    <row r="1513" spans="6:7" x14ac:dyDescent="0.2">
      <c r="F1513" s="22"/>
      <c r="G1513" s="22"/>
    </row>
    <row r="1514" spans="6:7" x14ac:dyDescent="0.2">
      <c r="F1514" s="22"/>
      <c r="G1514" s="22"/>
    </row>
    <row r="1515" spans="6:7" x14ac:dyDescent="0.2">
      <c r="F1515" s="22"/>
      <c r="G1515" s="22"/>
    </row>
    <row r="1516" spans="6:7" x14ac:dyDescent="0.2">
      <c r="F1516" s="22"/>
      <c r="G1516" s="22"/>
    </row>
    <row r="1517" spans="6:7" x14ac:dyDescent="0.2">
      <c r="F1517" s="22"/>
      <c r="G1517" s="22"/>
    </row>
    <row r="1518" spans="6:7" x14ac:dyDescent="0.2">
      <c r="F1518" s="22"/>
      <c r="G1518" s="22"/>
    </row>
    <row r="1519" spans="6:7" x14ac:dyDescent="0.2">
      <c r="F1519" s="22"/>
      <c r="G1519" s="22"/>
    </row>
    <row r="1520" spans="6:7" x14ac:dyDescent="0.2">
      <c r="F1520" s="22"/>
      <c r="G1520" s="22"/>
    </row>
    <row r="1521" spans="6:7" x14ac:dyDescent="0.2">
      <c r="F1521" s="22"/>
      <c r="G1521" s="22"/>
    </row>
    <row r="1522" spans="6:7" x14ac:dyDescent="0.2">
      <c r="F1522" s="22"/>
      <c r="G1522" s="22"/>
    </row>
    <row r="1523" spans="6:7" x14ac:dyDescent="0.2">
      <c r="F1523" s="22"/>
      <c r="G1523" s="22"/>
    </row>
    <row r="1524" spans="6:7" x14ac:dyDescent="0.2">
      <c r="F1524" s="22"/>
      <c r="G1524" s="22"/>
    </row>
    <row r="1525" spans="6:7" x14ac:dyDescent="0.2">
      <c r="F1525" s="22"/>
      <c r="G1525" s="22"/>
    </row>
    <row r="1526" spans="6:7" x14ac:dyDescent="0.2">
      <c r="F1526" s="22"/>
      <c r="G1526" s="22"/>
    </row>
    <row r="1527" spans="6:7" x14ac:dyDescent="0.2">
      <c r="F1527" s="22"/>
      <c r="G1527" s="22"/>
    </row>
    <row r="1528" spans="6:7" x14ac:dyDescent="0.2">
      <c r="F1528" s="22"/>
      <c r="G1528" s="22"/>
    </row>
    <row r="1529" spans="6:7" x14ac:dyDescent="0.2">
      <c r="F1529" s="22"/>
      <c r="G1529" s="22"/>
    </row>
    <row r="1530" spans="6:7" x14ac:dyDescent="0.2">
      <c r="F1530" s="22"/>
      <c r="G1530" s="22"/>
    </row>
    <row r="1531" spans="6:7" x14ac:dyDescent="0.2">
      <c r="F1531" s="22"/>
      <c r="G1531" s="22"/>
    </row>
    <row r="1532" spans="6:7" x14ac:dyDescent="0.2">
      <c r="F1532" s="22"/>
      <c r="G1532" s="22"/>
    </row>
    <row r="1533" spans="6:7" x14ac:dyDescent="0.2">
      <c r="F1533" s="22"/>
      <c r="G1533" s="22"/>
    </row>
    <row r="1534" spans="6:7" x14ac:dyDescent="0.2">
      <c r="F1534" s="22"/>
      <c r="G1534" s="22"/>
    </row>
    <row r="1535" spans="6:7" x14ac:dyDescent="0.2">
      <c r="F1535" s="22"/>
      <c r="G1535" s="22"/>
    </row>
    <row r="1536" spans="6:7" x14ac:dyDescent="0.2">
      <c r="F1536" s="22"/>
      <c r="G1536" s="22"/>
    </row>
    <row r="1537" spans="6:7" x14ac:dyDescent="0.2">
      <c r="F1537" s="22"/>
      <c r="G1537" s="22"/>
    </row>
    <row r="1538" spans="6:7" x14ac:dyDescent="0.2">
      <c r="F1538" s="22"/>
      <c r="G1538" s="22"/>
    </row>
    <row r="1539" spans="6:7" x14ac:dyDescent="0.2">
      <c r="F1539" s="22"/>
      <c r="G1539" s="22"/>
    </row>
    <row r="1540" spans="6:7" x14ac:dyDescent="0.2">
      <c r="F1540" s="22"/>
      <c r="G1540" s="22"/>
    </row>
    <row r="1541" spans="6:7" x14ac:dyDescent="0.2">
      <c r="F1541" s="22"/>
      <c r="G1541" s="22"/>
    </row>
    <row r="1542" spans="6:7" x14ac:dyDescent="0.2">
      <c r="F1542" s="22"/>
      <c r="G1542" s="22"/>
    </row>
    <row r="1543" spans="6:7" x14ac:dyDescent="0.2">
      <c r="F1543" s="22"/>
      <c r="G1543" s="22"/>
    </row>
    <row r="1544" spans="6:7" x14ac:dyDescent="0.2">
      <c r="F1544" s="22"/>
      <c r="G1544" s="22"/>
    </row>
    <row r="1545" spans="6:7" x14ac:dyDescent="0.2">
      <c r="F1545" s="22"/>
      <c r="G1545" s="22"/>
    </row>
    <row r="1546" spans="6:7" x14ac:dyDescent="0.2">
      <c r="F1546" s="22"/>
      <c r="G1546" s="22"/>
    </row>
    <row r="1547" spans="6:7" x14ac:dyDescent="0.2">
      <c r="F1547" s="22"/>
      <c r="G1547" s="22"/>
    </row>
    <row r="1548" spans="6:7" x14ac:dyDescent="0.2">
      <c r="F1548" s="22"/>
      <c r="G1548" s="22"/>
    </row>
    <row r="1549" spans="6:7" x14ac:dyDescent="0.2">
      <c r="F1549" s="22"/>
      <c r="G1549" s="22"/>
    </row>
    <row r="1550" spans="6:7" x14ac:dyDescent="0.2">
      <c r="F1550" s="22"/>
      <c r="G1550" s="22"/>
    </row>
    <row r="1551" spans="6:7" x14ac:dyDescent="0.2">
      <c r="F1551" s="22"/>
      <c r="G1551" s="22"/>
    </row>
    <row r="1552" spans="6:7" x14ac:dyDescent="0.2">
      <c r="F1552" s="22"/>
      <c r="G1552" s="22"/>
    </row>
    <row r="1553" spans="6:7" x14ac:dyDescent="0.2">
      <c r="F1553" s="22"/>
      <c r="G1553" s="22"/>
    </row>
    <row r="1554" spans="6:7" x14ac:dyDescent="0.2">
      <c r="F1554" s="22"/>
      <c r="G1554" s="22"/>
    </row>
    <row r="1555" spans="6:7" x14ac:dyDescent="0.2">
      <c r="F1555" s="22"/>
      <c r="G1555" s="22"/>
    </row>
    <row r="1556" spans="6:7" x14ac:dyDescent="0.2">
      <c r="F1556" s="22"/>
      <c r="G1556" s="22"/>
    </row>
    <row r="1557" spans="6:7" x14ac:dyDescent="0.2">
      <c r="F1557" s="22"/>
      <c r="G1557" s="22"/>
    </row>
    <row r="1558" spans="6:7" x14ac:dyDescent="0.2">
      <c r="F1558" s="22"/>
      <c r="G1558" s="22"/>
    </row>
    <row r="1559" spans="6:7" x14ac:dyDescent="0.2">
      <c r="F1559" s="22"/>
      <c r="G1559" s="22"/>
    </row>
    <row r="1560" spans="6:7" x14ac:dyDescent="0.2">
      <c r="F1560" s="22"/>
      <c r="G1560" s="22"/>
    </row>
    <row r="1561" spans="6:7" x14ac:dyDescent="0.2">
      <c r="F1561" s="22"/>
      <c r="G1561" s="22"/>
    </row>
    <row r="1562" spans="6:7" x14ac:dyDescent="0.2">
      <c r="F1562" s="22"/>
      <c r="G1562" s="22"/>
    </row>
    <row r="1563" spans="6:7" x14ac:dyDescent="0.2">
      <c r="F1563" s="22"/>
      <c r="G1563" s="22"/>
    </row>
    <row r="1564" spans="6:7" x14ac:dyDescent="0.2">
      <c r="F1564" s="22"/>
      <c r="G1564" s="22"/>
    </row>
    <row r="1565" spans="6:7" x14ac:dyDescent="0.2">
      <c r="F1565" s="22"/>
      <c r="G1565" s="22"/>
    </row>
    <row r="1566" spans="6:7" x14ac:dyDescent="0.2">
      <c r="F1566" s="22"/>
      <c r="G1566" s="22"/>
    </row>
    <row r="1567" spans="6:7" x14ac:dyDescent="0.2">
      <c r="F1567" s="22"/>
      <c r="G1567" s="22"/>
    </row>
    <row r="1568" spans="6:7" x14ac:dyDescent="0.2">
      <c r="F1568" s="22"/>
      <c r="G1568" s="22"/>
    </row>
    <row r="1569" spans="6:7" x14ac:dyDescent="0.2">
      <c r="F1569" s="22"/>
      <c r="G1569" s="22"/>
    </row>
    <row r="1570" spans="6:7" x14ac:dyDescent="0.2">
      <c r="F1570" s="22"/>
      <c r="G1570" s="22"/>
    </row>
    <row r="1571" spans="6:7" x14ac:dyDescent="0.2">
      <c r="F1571" s="22"/>
      <c r="G1571" s="22"/>
    </row>
    <row r="1572" spans="6:7" x14ac:dyDescent="0.2">
      <c r="F1572" s="22"/>
      <c r="G1572" s="22"/>
    </row>
    <row r="1573" spans="6:7" x14ac:dyDescent="0.2">
      <c r="F1573" s="22"/>
      <c r="G1573" s="22"/>
    </row>
    <row r="1574" spans="6:7" x14ac:dyDescent="0.2">
      <c r="F1574" s="22"/>
      <c r="G1574" s="22"/>
    </row>
    <row r="1575" spans="6:7" x14ac:dyDescent="0.2">
      <c r="F1575" s="22"/>
      <c r="G1575" s="22"/>
    </row>
    <row r="1576" spans="6:7" x14ac:dyDescent="0.2">
      <c r="F1576" s="22"/>
      <c r="G1576" s="22"/>
    </row>
    <row r="1577" spans="6:7" x14ac:dyDescent="0.2">
      <c r="F1577" s="22"/>
      <c r="G1577" s="22"/>
    </row>
    <row r="1578" spans="6:7" x14ac:dyDescent="0.2">
      <c r="F1578" s="22"/>
      <c r="G1578" s="22"/>
    </row>
    <row r="1579" spans="6:7" x14ac:dyDescent="0.2">
      <c r="F1579" s="22"/>
      <c r="G1579" s="22"/>
    </row>
    <row r="1580" spans="6:7" x14ac:dyDescent="0.2">
      <c r="F1580" s="22"/>
      <c r="G1580" s="22"/>
    </row>
    <row r="1581" spans="6:7" x14ac:dyDescent="0.2">
      <c r="F1581" s="22"/>
      <c r="G1581" s="22"/>
    </row>
    <row r="1582" spans="6:7" x14ac:dyDescent="0.2">
      <c r="F1582" s="22"/>
      <c r="G1582" s="22"/>
    </row>
    <row r="1583" spans="6:7" x14ac:dyDescent="0.2">
      <c r="F1583" s="22"/>
      <c r="G1583" s="22"/>
    </row>
    <row r="1584" spans="6:7" x14ac:dyDescent="0.2">
      <c r="F1584" s="22"/>
      <c r="G1584" s="22"/>
    </row>
    <row r="1585" spans="6:7" x14ac:dyDescent="0.2">
      <c r="F1585" s="22"/>
      <c r="G1585" s="22"/>
    </row>
    <row r="1586" spans="6:7" x14ac:dyDescent="0.2">
      <c r="F1586" s="22"/>
      <c r="G1586" s="22"/>
    </row>
    <row r="1587" spans="6:7" x14ac:dyDescent="0.2">
      <c r="F1587" s="22"/>
      <c r="G1587" s="22"/>
    </row>
    <row r="1588" spans="6:7" x14ac:dyDescent="0.2">
      <c r="F1588" s="22"/>
      <c r="G1588" s="22"/>
    </row>
    <row r="1589" spans="6:7" x14ac:dyDescent="0.2">
      <c r="F1589" s="22"/>
      <c r="G1589" s="22"/>
    </row>
    <row r="1590" spans="6:7" x14ac:dyDescent="0.2">
      <c r="F1590" s="22"/>
      <c r="G1590" s="22"/>
    </row>
    <row r="1591" spans="6:7" x14ac:dyDescent="0.2">
      <c r="F1591" s="22"/>
      <c r="G1591" s="22"/>
    </row>
    <row r="1592" spans="6:7" x14ac:dyDescent="0.2">
      <c r="F1592" s="22"/>
      <c r="G1592" s="22"/>
    </row>
    <row r="1593" spans="6:7" x14ac:dyDescent="0.2">
      <c r="F1593" s="22"/>
      <c r="G1593" s="22"/>
    </row>
    <row r="1594" spans="6:7" x14ac:dyDescent="0.2">
      <c r="F1594" s="22"/>
      <c r="G1594" s="22"/>
    </row>
    <row r="1595" spans="6:7" x14ac:dyDescent="0.2">
      <c r="F1595" s="22"/>
      <c r="G1595" s="22"/>
    </row>
    <row r="1596" spans="6:7" x14ac:dyDescent="0.2">
      <c r="F1596" s="22"/>
      <c r="G1596" s="22"/>
    </row>
    <row r="1597" spans="6:7" x14ac:dyDescent="0.2">
      <c r="F1597" s="22"/>
      <c r="G1597" s="22"/>
    </row>
    <row r="1598" spans="6:7" x14ac:dyDescent="0.2">
      <c r="F1598" s="22"/>
      <c r="G1598" s="22"/>
    </row>
    <row r="1599" spans="6:7" x14ac:dyDescent="0.2">
      <c r="F1599" s="22"/>
      <c r="G1599" s="22"/>
    </row>
    <row r="1600" spans="6:7" x14ac:dyDescent="0.2">
      <c r="F1600" s="22"/>
      <c r="G1600" s="22"/>
    </row>
    <row r="1601" spans="6:7" x14ac:dyDescent="0.2">
      <c r="F1601" s="22"/>
      <c r="G1601" s="22"/>
    </row>
    <row r="1602" spans="6:7" x14ac:dyDescent="0.2">
      <c r="F1602" s="22"/>
      <c r="G1602" s="22"/>
    </row>
    <row r="1603" spans="6:7" x14ac:dyDescent="0.2">
      <c r="F1603" s="22"/>
      <c r="G1603" s="22"/>
    </row>
    <row r="1604" spans="6:7" x14ac:dyDescent="0.2">
      <c r="F1604" s="22"/>
      <c r="G1604" s="22"/>
    </row>
    <row r="1605" spans="6:7" x14ac:dyDescent="0.2">
      <c r="F1605" s="22"/>
      <c r="G1605" s="22"/>
    </row>
    <row r="1606" spans="6:7" x14ac:dyDescent="0.2">
      <c r="F1606" s="22"/>
      <c r="G1606" s="22"/>
    </row>
    <row r="1607" spans="6:7" x14ac:dyDescent="0.2">
      <c r="F1607" s="22"/>
      <c r="G1607" s="22"/>
    </row>
    <row r="1608" spans="6:7" x14ac:dyDescent="0.2">
      <c r="F1608" s="22"/>
      <c r="G1608" s="22"/>
    </row>
    <row r="1609" spans="6:7" x14ac:dyDescent="0.2">
      <c r="F1609" s="22"/>
      <c r="G1609" s="22"/>
    </row>
    <row r="1610" spans="6:7" x14ac:dyDescent="0.2">
      <c r="F1610" s="22"/>
      <c r="G1610" s="22"/>
    </row>
    <row r="1611" spans="6:7" x14ac:dyDescent="0.2">
      <c r="F1611" s="22"/>
      <c r="G1611" s="22"/>
    </row>
    <row r="1612" spans="6:7" x14ac:dyDescent="0.2">
      <c r="F1612" s="22"/>
      <c r="G1612" s="22"/>
    </row>
    <row r="1613" spans="6:7" x14ac:dyDescent="0.2">
      <c r="F1613" s="22"/>
      <c r="G1613" s="22"/>
    </row>
    <row r="1614" spans="6:7" x14ac:dyDescent="0.2">
      <c r="F1614" s="22"/>
      <c r="G1614" s="22"/>
    </row>
    <row r="1615" spans="6:7" x14ac:dyDescent="0.2">
      <c r="F1615" s="22"/>
      <c r="G1615" s="22"/>
    </row>
    <row r="1616" spans="6:7" x14ac:dyDescent="0.2">
      <c r="F1616" s="22"/>
      <c r="G1616" s="22"/>
    </row>
    <row r="1617" spans="6:7" x14ac:dyDescent="0.2">
      <c r="F1617" s="22"/>
      <c r="G1617" s="22"/>
    </row>
    <row r="1618" spans="6:7" x14ac:dyDescent="0.2">
      <c r="F1618" s="22"/>
      <c r="G1618" s="22"/>
    </row>
    <row r="1619" spans="6:7" x14ac:dyDescent="0.2">
      <c r="F1619" s="22"/>
      <c r="G1619" s="22"/>
    </row>
    <row r="1620" spans="6:7" x14ac:dyDescent="0.2">
      <c r="F1620" s="22"/>
      <c r="G1620" s="22"/>
    </row>
    <row r="1621" spans="6:7" x14ac:dyDescent="0.2">
      <c r="F1621" s="22"/>
      <c r="G1621" s="22"/>
    </row>
    <row r="1622" spans="6:7" x14ac:dyDescent="0.2">
      <c r="F1622" s="22"/>
      <c r="G1622" s="22"/>
    </row>
    <row r="1623" spans="6:7" x14ac:dyDescent="0.2">
      <c r="F1623" s="22"/>
      <c r="G1623" s="22"/>
    </row>
    <row r="1624" spans="6:7" x14ac:dyDescent="0.2">
      <c r="F1624" s="22"/>
      <c r="G1624" s="22"/>
    </row>
    <row r="1625" spans="6:7" x14ac:dyDescent="0.2">
      <c r="F1625" s="22"/>
      <c r="G1625" s="22"/>
    </row>
    <row r="1626" spans="6:7" x14ac:dyDescent="0.2">
      <c r="F1626" s="22"/>
      <c r="G1626" s="22"/>
    </row>
    <row r="1627" spans="6:7" x14ac:dyDescent="0.2">
      <c r="F1627" s="22"/>
      <c r="G1627" s="22"/>
    </row>
    <row r="1628" spans="6:7" x14ac:dyDescent="0.2">
      <c r="F1628" s="22"/>
      <c r="G1628" s="22"/>
    </row>
    <row r="1629" spans="6:7" x14ac:dyDescent="0.2">
      <c r="F1629" s="22"/>
      <c r="G1629" s="22"/>
    </row>
    <row r="1630" spans="6:7" x14ac:dyDescent="0.2">
      <c r="F1630" s="22"/>
      <c r="G1630" s="22"/>
    </row>
    <row r="1631" spans="6:7" x14ac:dyDescent="0.2">
      <c r="F1631" s="22"/>
      <c r="G1631" s="22"/>
    </row>
    <row r="1632" spans="6:7" x14ac:dyDescent="0.2">
      <c r="F1632" s="22"/>
      <c r="G1632" s="22"/>
    </row>
    <row r="1633" spans="6:7" x14ac:dyDescent="0.2">
      <c r="F1633" s="22"/>
      <c r="G1633" s="22"/>
    </row>
    <row r="1634" spans="6:7" x14ac:dyDescent="0.2">
      <c r="F1634" s="22"/>
      <c r="G1634" s="22"/>
    </row>
    <row r="1635" spans="6:7" x14ac:dyDescent="0.2">
      <c r="F1635" s="22"/>
      <c r="G1635" s="22"/>
    </row>
    <row r="1636" spans="6:7" x14ac:dyDescent="0.2">
      <c r="F1636" s="22"/>
      <c r="G1636" s="22"/>
    </row>
    <row r="1637" spans="6:7" x14ac:dyDescent="0.2">
      <c r="F1637" s="22"/>
      <c r="G1637" s="22"/>
    </row>
    <row r="1638" spans="6:7" x14ac:dyDescent="0.2">
      <c r="F1638" s="22"/>
      <c r="G1638" s="22"/>
    </row>
    <row r="1639" spans="6:7" x14ac:dyDescent="0.2">
      <c r="F1639" s="22"/>
      <c r="G1639" s="22"/>
    </row>
    <row r="1640" spans="6:7" x14ac:dyDescent="0.2">
      <c r="F1640" s="22"/>
      <c r="G1640" s="22"/>
    </row>
    <row r="1641" spans="6:7" x14ac:dyDescent="0.2">
      <c r="F1641" s="22"/>
      <c r="G1641" s="22"/>
    </row>
    <row r="1642" spans="6:7" x14ac:dyDescent="0.2">
      <c r="F1642" s="22"/>
      <c r="G1642" s="22"/>
    </row>
    <row r="1643" spans="6:7" x14ac:dyDescent="0.2">
      <c r="F1643" s="22"/>
      <c r="G1643" s="22"/>
    </row>
    <row r="1644" spans="6:7" x14ac:dyDescent="0.2">
      <c r="F1644" s="22"/>
      <c r="G1644" s="22"/>
    </row>
    <row r="1645" spans="6:7" x14ac:dyDescent="0.2">
      <c r="F1645" s="22"/>
      <c r="G1645" s="22"/>
    </row>
    <row r="1646" spans="6:7" x14ac:dyDescent="0.2">
      <c r="F1646" s="22"/>
      <c r="G1646" s="22"/>
    </row>
    <row r="1647" spans="6:7" x14ac:dyDescent="0.2">
      <c r="F1647" s="22"/>
      <c r="G1647" s="22"/>
    </row>
    <row r="1648" spans="6:7" x14ac:dyDescent="0.2">
      <c r="F1648" s="22"/>
      <c r="G1648" s="22"/>
    </row>
    <row r="1649" spans="6:7" x14ac:dyDescent="0.2">
      <c r="F1649" s="22"/>
      <c r="G1649" s="22"/>
    </row>
    <row r="1650" spans="6:7" x14ac:dyDescent="0.2">
      <c r="F1650" s="22"/>
      <c r="G1650" s="22"/>
    </row>
    <row r="1651" spans="6:7" x14ac:dyDescent="0.2">
      <c r="F1651" s="22"/>
      <c r="G1651" s="22"/>
    </row>
    <row r="1652" spans="6:7" x14ac:dyDescent="0.2">
      <c r="F1652" s="22"/>
      <c r="G1652" s="22"/>
    </row>
    <row r="1653" spans="6:7" x14ac:dyDescent="0.2">
      <c r="F1653" s="22"/>
      <c r="G1653" s="22"/>
    </row>
    <row r="1654" spans="6:7" x14ac:dyDescent="0.2">
      <c r="F1654" s="22"/>
      <c r="G1654" s="22"/>
    </row>
    <row r="1655" spans="6:7" x14ac:dyDescent="0.2">
      <c r="F1655" s="22"/>
      <c r="G1655" s="22"/>
    </row>
    <row r="1656" spans="6:7" x14ac:dyDescent="0.2">
      <c r="F1656" s="22"/>
      <c r="G1656" s="22"/>
    </row>
    <row r="1657" spans="6:7" x14ac:dyDescent="0.2">
      <c r="F1657" s="22"/>
      <c r="G1657" s="22"/>
    </row>
    <row r="1658" spans="6:7" x14ac:dyDescent="0.2">
      <c r="F1658" s="22"/>
      <c r="G1658" s="22"/>
    </row>
    <row r="1659" spans="6:7" x14ac:dyDescent="0.2">
      <c r="F1659" s="22"/>
      <c r="G1659" s="22"/>
    </row>
    <row r="1660" spans="6:7" x14ac:dyDescent="0.2">
      <c r="F1660" s="22"/>
      <c r="G1660" s="22"/>
    </row>
    <row r="1661" spans="6:7" x14ac:dyDescent="0.2">
      <c r="F1661" s="22"/>
      <c r="G1661" s="22"/>
    </row>
    <row r="1662" spans="6:7" x14ac:dyDescent="0.2">
      <c r="F1662" s="22"/>
      <c r="G1662" s="22"/>
    </row>
    <row r="1663" spans="6:7" x14ac:dyDescent="0.2">
      <c r="F1663" s="22"/>
      <c r="G1663" s="22"/>
    </row>
    <row r="1664" spans="6:7" x14ac:dyDescent="0.2">
      <c r="F1664" s="22"/>
      <c r="G1664" s="22"/>
    </row>
    <row r="1665" spans="6:7" x14ac:dyDescent="0.2">
      <c r="F1665" s="22"/>
      <c r="G1665" s="22"/>
    </row>
    <row r="1666" spans="6:7" x14ac:dyDescent="0.2">
      <c r="F1666" s="22"/>
      <c r="G1666" s="22"/>
    </row>
    <row r="1667" spans="6:7" x14ac:dyDescent="0.2">
      <c r="F1667" s="22"/>
      <c r="G1667" s="22"/>
    </row>
    <row r="1668" spans="6:7" x14ac:dyDescent="0.2">
      <c r="F1668" s="22"/>
      <c r="G1668" s="22"/>
    </row>
    <row r="1669" spans="6:7" x14ac:dyDescent="0.2">
      <c r="F1669" s="22"/>
      <c r="G1669" s="22"/>
    </row>
    <row r="1670" spans="6:7" x14ac:dyDescent="0.2">
      <c r="F1670" s="22"/>
      <c r="G1670" s="22"/>
    </row>
    <row r="1671" spans="6:7" x14ac:dyDescent="0.2">
      <c r="F1671" s="22"/>
      <c r="G1671" s="22"/>
    </row>
    <row r="1672" spans="6:7" x14ac:dyDescent="0.2">
      <c r="F1672" s="22"/>
      <c r="G1672" s="22"/>
    </row>
    <row r="1673" spans="6:7" x14ac:dyDescent="0.2">
      <c r="F1673" s="22"/>
      <c r="G1673" s="22"/>
    </row>
    <row r="1674" spans="6:7" x14ac:dyDescent="0.2">
      <c r="F1674" s="22"/>
      <c r="G1674" s="22"/>
    </row>
    <row r="1675" spans="6:7" x14ac:dyDescent="0.2">
      <c r="F1675" s="22"/>
      <c r="G1675" s="22"/>
    </row>
    <row r="1676" spans="6:7" x14ac:dyDescent="0.2">
      <c r="F1676" s="22"/>
      <c r="G1676" s="22"/>
    </row>
    <row r="1677" spans="6:7" x14ac:dyDescent="0.2">
      <c r="F1677" s="22"/>
      <c r="G1677" s="22"/>
    </row>
    <row r="1678" spans="6:7" x14ac:dyDescent="0.2">
      <c r="F1678" s="22"/>
      <c r="G1678" s="22"/>
    </row>
    <row r="1679" spans="6:7" x14ac:dyDescent="0.2">
      <c r="F1679" s="22"/>
      <c r="G1679" s="22"/>
    </row>
    <row r="1680" spans="6:7" x14ac:dyDescent="0.2">
      <c r="F1680" s="22"/>
      <c r="G1680" s="22"/>
    </row>
    <row r="1681" spans="6:7" x14ac:dyDescent="0.2">
      <c r="F1681" s="22"/>
      <c r="G1681" s="22"/>
    </row>
    <row r="1682" spans="6:7" x14ac:dyDescent="0.2">
      <c r="F1682" s="22"/>
      <c r="G1682" s="22"/>
    </row>
    <row r="1683" spans="6:7" x14ac:dyDescent="0.2">
      <c r="F1683" s="22"/>
      <c r="G1683" s="22"/>
    </row>
    <row r="1684" spans="6:7" x14ac:dyDescent="0.2">
      <c r="F1684" s="22"/>
      <c r="G1684" s="22"/>
    </row>
    <row r="1685" spans="6:7" x14ac:dyDescent="0.2">
      <c r="F1685" s="22"/>
      <c r="G1685" s="22"/>
    </row>
    <row r="1686" spans="6:7" x14ac:dyDescent="0.2">
      <c r="F1686" s="22"/>
      <c r="G1686" s="22"/>
    </row>
    <row r="1687" spans="6:7" x14ac:dyDescent="0.2">
      <c r="F1687" s="22"/>
      <c r="G1687" s="22"/>
    </row>
    <row r="1688" spans="6:7" x14ac:dyDescent="0.2">
      <c r="F1688" s="22"/>
      <c r="G1688" s="22"/>
    </row>
    <row r="1689" spans="6:7" x14ac:dyDescent="0.2">
      <c r="F1689" s="22"/>
      <c r="G1689" s="22"/>
    </row>
    <row r="1690" spans="6:7" x14ac:dyDescent="0.2">
      <c r="F1690" s="22"/>
      <c r="G1690" s="22"/>
    </row>
    <row r="1691" spans="6:7" x14ac:dyDescent="0.2">
      <c r="F1691" s="22"/>
      <c r="G1691" s="22"/>
    </row>
    <row r="1692" spans="6:7" x14ac:dyDescent="0.2">
      <c r="F1692" s="22"/>
      <c r="G1692" s="22"/>
    </row>
    <row r="1693" spans="6:7" x14ac:dyDescent="0.2">
      <c r="F1693" s="22"/>
      <c r="G1693" s="22"/>
    </row>
    <row r="1694" spans="6:7" x14ac:dyDescent="0.2">
      <c r="F1694" s="22"/>
      <c r="G1694" s="22"/>
    </row>
    <row r="1695" spans="6:7" x14ac:dyDescent="0.2">
      <c r="F1695" s="22"/>
      <c r="G1695" s="22"/>
    </row>
    <row r="1696" spans="6:7" x14ac:dyDescent="0.2">
      <c r="F1696" s="22"/>
      <c r="G1696" s="22"/>
    </row>
    <row r="1697" spans="6:7" x14ac:dyDescent="0.2">
      <c r="F1697" s="22"/>
      <c r="G1697" s="22"/>
    </row>
    <row r="1698" spans="6:7" x14ac:dyDescent="0.2">
      <c r="F1698" s="22"/>
      <c r="G1698" s="22"/>
    </row>
    <row r="1699" spans="6:7" x14ac:dyDescent="0.2">
      <c r="F1699" s="22"/>
      <c r="G1699" s="22"/>
    </row>
    <row r="1700" spans="6:7" x14ac:dyDescent="0.2">
      <c r="F1700" s="22"/>
      <c r="G1700" s="22"/>
    </row>
    <row r="1701" spans="6:7" x14ac:dyDescent="0.2">
      <c r="F1701" s="22"/>
      <c r="G1701" s="22"/>
    </row>
    <row r="1702" spans="6:7" x14ac:dyDescent="0.2">
      <c r="F1702" s="22"/>
      <c r="G1702" s="22"/>
    </row>
    <row r="1703" spans="6:7" x14ac:dyDescent="0.2">
      <c r="F1703" s="22"/>
      <c r="G1703" s="22"/>
    </row>
    <row r="1704" spans="6:7" x14ac:dyDescent="0.2">
      <c r="F1704" s="22"/>
      <c r="G1704" s="22"/>
    </row>
    <row r="1705" spans="6:7" x14ac:dyDescent="0.2">
      <c r="F1705" s="22"/>
      <c r="G1705" s="22"/>
    </row>
    <row r="1706" spans="6:7" x14ac:dyDescent="0.2">
      <c r="F1706" s="22"/>
      <c r="G1706" s="22"/>
    </row>
    <row r="1707" spans="6:7" x14ac:dyDescent="0.2">
      <c r="F1707" s="22"/>
      <c r="G1707" s="22"/>
    </row>
    <row r="1708" spans="6:7" x14ac:dyDescent="0.2">
      <c r="F1708" s="22"/>
      <c r="G1708" s="22"/>
    </row>
    <row r="1709" spans="6:7" x14ac:dyDescent="0.2">
      <c r="F1709" s="22"/>
      <c r="G1709" s="22"/>
    </row>
    <row r="1710" spans="6:7" x14ac:dyDescent="0.2">
      <c r="F1710" s="22"/>
      <c r="G1710" s="22"/>
    </row>
    <row r="1711" spans="6:7" x14ac:dyDescent="0.2">
      <c r="F1711" s="22"/>
      <c r="G1711" s="22"/>
    </row>
    <row r="1712" spans="6:7" x14ac:dyDescent="0.2">
      <c r="F1712" s="22"/>
      <c r="G1712" s="22"/>
    </row>
    <row r="1713" spans="6:7" x14ac:dyDescent="0.2">
      <c r="F1713" s="22"/>
      <c r="G1713" s="22"/>
    </row>
    <row r="1714" spans="6:7" x14ac:dyDescent="0.2">
      <c r="F1714" s="22"/>
      <c r="G1714" s="22"/>
    </row>
    <row r="1715" spans="6:7" x14ac:dyDescent="0.2">
      <c r="F1715" s="22"/>
      <c r="G1715" s="22"/>
    </row>
    <row r="1716" spans="6:7" x14ac:dyDescent="0.2">
      <c r="F1716" s="22"/>
      <c r="G1716" s="22"/>
    </row>
    <row r="1717" spans="6:7" x14ac:dyDescent="0.2">
      <c r="F1717" s="22"/>
      <c r="G1717" s="22"/>
    </row>
    <row r="1718" spans="6:7" x14ac:dyDescent="0.2">
      <c r="F1718" s="22"/>
      <c r="G1718" s="22"/>
    </row>
    <row r="1719" spans="6:7" x14ac:dyDescent="0.2">
      <c r="F1719" s="22"/>
      <c r="G1719" s="22"/>
    </row>
    <row r="1720" spans="6:7" x14ac:dyDescent="0.2">
      <c r="F1720" s="22"/>
      <c r="G1720" s="22"/>
    </row>
    <row r="1721" spans="6:7" x14ac:dyDescent="0.2">
      <c r="F1721" s="22"/>
      <c r="G1721" s="22"/>
    </row>
    <row r="1722" spans="6:7" x14ac:dyDescent="0.2">
      <c r="F1722" s="22"/>
      <c r="G1722" s="22"/>
    </row>
    <row r="1723" spans="6:7" x14ac:dyDescent="0.2">
      <c r="F1723" s="22"/>
      <c r="G1723" s="22"/>
    </row>
    <row r="1724" spans="6:7" x14ac:dyDescent="0.2">
      <c r="F1724" s="22"/>
      <c r="G1724" s="22"/>
    </row>
    <row r="1725" spans="6:7" x14ac:dyDescent="0.2">
      <c r="F1725" s="22"/>
      <c r="G1725" s="22"/>
    </row>
    <row r="1726" spans="6:7" x14ac:dyDescent="0.2">
      <c r="F1726" s="22"/>
      <c r="G1726" s="22"/>
    </row>
    <row r="1727" spans="6:7" x14ac:dyDescent="0.2">
      <c r="F1727" s="22"/>
      <c r="G1727" s="22"/>
    </row>
    <row r="1728" spans="6:7" x14ac:dyDescent="0.2">
      <c r="F1728" s="22"/>
      <c r="G1728" s="22"/>
    </row>
    <row r="1729" spans="6:7" x14ac:dyDescent="0.2">
      <c r="F1729" s="22"/>
      <c r="G1729" s="22"/>
    </row>
    <row r="1730" spans="6:7" x14ac:dyDescent="0.2">
      <c r="F1730" s="22"/>
      <c r="G1730" s="22"/>
    </row>
    <row r="1731" spans="6:7" x14ac:dyDescent="0.2">
      <c r="F1731" s="22"/>
      <c r="G1731" s="22"/>
    </row>
    <row r="1732" spans="6:7" x14ac:dyDescent="0.2">
      <c r="F1732" s="22"/>
      <c r="G1732" s="22"/>
    </row>
    <row r="1733" spans="6:7" x14ac:dyDescent="0.2">
      <c r="F1733" s="22"/>
      <c r="G1733" s="22"/>
    </row>
    <row r="1734" spans="6:7" x14ac:dyDescent="0.2">
      <c r="F1734" s="22"/>
      <c r="G1734" s="22"/>
    </row>
    <row r="1735" spans="6:7" x14ac:dyDescent="0.2">
      <c r="F1735" s="22"/>
      <c r="G1735" s="22"/>
    </row>
    <row r="1736" spans="6:7" x14ac:dyDescent="0.2">
      <c r="F1736" s="22"/>
      <c r="G1736" s="22"/>
    </row>
    <row r="1737" spans="6:7" x14ac:dyDescent="0.2">
      <c r="F1737" s="22"/>
      <c r="G1737" s="22"/>
    </row>
    <row r="1738" spans="6:7" x14ac:dyDescent="0.2">
      <c r="F1738" s="22"/>
      <c r="G1738" s="22"/>
    </row>
    <row r="1739" spans="6:7" x14ac:dyDescent="0.2">
      <c r="F1739" s="22"/>
      <c r="G1739" s="22"/>
    </row>
    <row r="1740" spans="6:7" x14ac:dyDescent="0.2">
      <c r="F1740" s="22"/>
      <c r="G1740" s="22"/>
    </row>
    <row r="1741" spans="6:7" x14ac:dyDescent="0.2">
      <c r="F1741" s="22"/>
      <c r="G1741" s="22"/>
    </row>
    <row r="1742" spans="6:7" x14ac:dyDescent="0.2">
      <c r="F1742" s="22"/>
      <c r="G1742" s="22"/>
    </row>
    <row r="1743" spans="6:7" x14ac:dyDescent="0.2">
      <c r="F1743" s="22"/>
      <c r="G1743" s="22"/>
    </row>
    <row r="1744" spans="6:7" x14ac:dyDescent="0.2">
      <c r="F1744" s="22"/>
      <c r="G1744" s="22"/>
    </row>
    <row r="1745" spans="6:7" x14ac:dyDescent="0.2">
      <c r="F1745" s="22"/>
      <c r="G1745" s="22"/>
    </row>
    <row r="1746" spans="6:7" x14ac:dyDescent="0.2">
      <c r="F1746" s="22"/>
      <c r="G1746" s="22"/>
    </row>
    <row r="1747" spans="6:7" x14ac:dyDescent="0.2">
      <c r="F1747" s="22"/>
      <c r="G1747" s="22"/>
    </row>
    <row r="1748" spans="6:7" x14ac:dyDescent="0.2">
      <c r="F1748" s="22"/>
      <c r="G1748" s="22"/>
    </row>
    <row r="1749" spans="6:7" x14ac:dyDescent="0.2">
      <c r="F1749" s="22"/>
      <c r="G1749" s="22"/>
    </row>
    <row r="1750" spans="6:7" x14ac:dyDescent="0.2">
      <c r="F1750" s="22"/>
      <c r="G1750" s="22"/>
    </row>
    <row r="1751" spans="6:7" x14ac:dyDescent="0.2">
      <c r="F1751" s="22"/>
      <c r="G1751" s="22"/>
    </row>
    <row r="1752" spans="6:7" x14ac:dyDescent="0.2">
      <c r="F1752" s="22"/>
      <c r="G1752" s="22"/>
    </row>
    <row r="1753" spans="6:7" x14ac:dyDescent="0.2">
      <c r="F1753" s="22"/>
      <c r="G1753" s="22"/>
    </row>
    <row r="1754" spans="6:7" x14ac:dyDescent="0.2">
      <c r="F1754" s="22"/>
      <c r="G1754" s="22"/>
    </row>
    <row r="1755" spans="6:7" x14ac:dyDescent="0.2">
      <c r="F1755" s="22"/>
      <c r="G1755" s="22"/>
    </row>
    <row r="1756" spans="6:7" x14ac:dyDescent="0.2">
      <c r="F1756" s="22"/>
      <c r="G1756" s="22"/>
    </row>
    <row r="1757" spans="6:7" x14ac:dyDescent="0.2">
      <c r="F1757" s="22"/>
      <c r="G1757" s="22"/>
    </row>
    <row r="1758" spans="6:7" x14ac:dyDescent="0.2">
      <c r="F1758" s="22"/>
      <c r="G1758" s="22"/>
    </row>
    <row r="1759" spans="6:7" x14ac:dyDescent="0.2">
      <c r="F1759" s="22"/>
      <c r="G1759" s="22"/>
    </row>
    <row r="1760" spans="6:7" x14ac:dyDescent="0.2">
      <c r="F1760" s="22"/>
      <c r="G1760" s="22"/>
    </row>
    <row r="1761" spans="6:7" x14ac:dyDescent="0.2">
      <c r="F1761" s="22"/>
      <c r="G1761" s="22"/>
    </row>
    <row r="1762" spans="6:7" x14ac:dyDescent="0.2">
      <c r="F1762" s="22"/>
      <c r="G1762" s="22"/>
    </row>
    <row r="1763" spans="6:7" x14ac:dyDescent="0.2">
      <c r="F1763" s="22"/>
      <c r="G1763" s="22"/>
    </row>
    <row r="1764" spans="6:7" x14ac:dyDescent="0.2">
      <c r="F1764" s="22"/>
      <c r="G1764" s="22"/>
    </row>
    <row r="1765" spans="6:7" x14ac:dyDescent="0.2">
      <c r="F1765" s="22"/>
      <c r="G1765" s="22"/>
    </row>
    <row r="1766" spans="6:7" x14ac:dyDescent="0.2">
      <c r="F1766" s="22"/>
      <c r="G1766" s="22"/>
    </row>
    <row r="1767" spans="6:7" x14ac:dyDescent="0.2">
      <c r="F1767" s="22"/>
      <c r="G1767" s="22"/>
    </row>
    <row r="1768" spans="6:7" x14ac:dyDescent="0.2">
      <c r="F1768" s="22"/>
      <c r="G1768" s="22"/>
    </row>
    <row r="1769" spans="6:7" x14ac:dyDescent="0.2">
      <c r="F1769" s="22"/>
      <c r="G1769" s="22"/>
    </row>
    <row r="1770" spans="6:7" x14ac:dyDescent="0.2">
      <c r="F1770" s="22"/>
      <c r="G1770" s="22"/>
    </row>
    <row r="1771" spans="6:7" x14ac:dyDescent="0.2">
      <c r="F1771" s="22"/>
      <c r="G1771" s="22"/>
    </row>
    <row r="1772" spans="6:7" x14ac:dyDescent="0.2">
      <c r="F1772" s="22"/>
      <c r="G1772" s="22"/>
    </row>
    <row r="1773" spans="6:7" x14ac:dyDescent="0.2">
      <c r="F1773" s="22"/>
      <c r="G1773" s="22"/>
    </row>
    <row r="1774" spans="6:7" x14ac:dyDescent="0.2">
      <c r="F1774" s="22"/>
      <c r="G1774" s="22"/>
    </row>
    <row r="1775" spans="6:7" x14ac:dyDescent="0.2">
      <c r="F1775" s="22"/>
      <c r="G1775" s="22"/>
    </row>
    <row r="1776" spans="6:7" x14ac:dyDescent="0.2">
      <c r="F1776" s="22"/>
      <c r="G1776" s="22"/>
    </row>
    <row r="1777" spans="6:7" x14ac:dyDescent="0.2">
      <c r="F1777" s="22"/>
      <c r="G1777" s="22"/>
    </row>
    <row r="1778" spans="6:7" x14ac:dyDescent="0.2">
      <c r="F1778" s="22"/>
      <c r="G1778" s="22"/>
    </row>
    <row r="1779" spans="6:7" x14ac:dyDescent="0.2">
      <c r="F1779" s="22"/>
      <c r="G1779" s="22"/>
    </row>
    <row r="1780" spans="6:7" x14ac:dyDescent="0.2">
      <c r="F1780" s="22"/>
      <c r="G1780" s="22"/>
    </row>
    <row r="1781" spans="6:7" x14ac:dyDescent="0.2">
      <c r="F1781" s="22"/>
      <c r="G1781" s="22"/>
    </row>
    <row r="1782" spans="6:7" x14ac:dyDescent="0.2">
      <c r="F1782" s="22"/>
      <c r="G1782" s="22"/>
    </row>
    <row r="1783" spans="6:7" x14ac:dyDescent="0.2">
      <c r="F1783" s="22"/>
      <c r="G1783" s="22"/>
    </row>
    <row r="1784" spans="6:7" x14ac:dyDescent="0.2">
      <c r="F1784" s="22"/>
      <c r="G1784" s="22"/>
    </row>
    <row r="1785" spans="6:7" x14ac:dyDescent="0.2">
      <c r="F1785" s="22"/>
      <c r="G1785" s="22"/>
    </row>
    <row r="1786" spans="6:7" x14ac:dyDescent="0.2">
      <c r="F1786" s="22"/>
      <c r="G1786" s="22"/>
    </row>
    <row r="1787" spans="6:7" x14ac:dyDescent="0.2">
      <c r="F1787" s="22"/>
      <c r="G1787" s="22"/>
    </row>
    <row r="1788" spans="6:7" x14ac:dyDescent="0.2">
      <c r="F1788" s="22"/>
      <c r="G1788" s="22"/>
    </row>
    <row r="1789" spans="6:7" x14ac:dyDescent="0.2">
      <c r="F1789" s="22"/>
      <c r="G1789" s="22"/>
    </row>
    <row r="1790" spans="6:7" x14ac:dyDescent="0.2">
      <c r="F1790" s="22"/>
      <c r="G1790" s="22"/>
    </row>
    <row r="1791" spans="6:7" x14ac:dyDescent="0.2">
      <c r="F1791" s="22"/>
      <c r="G1791" s="22"/>
    </row>
    <row r="1792" spans="6:7" x14ac:dyDescent="0.2">
      <c r="F1792" s="22"/>
      <c r="G1792" s="22"/>
    </row>
    <row r="1793" spans="6:7" x14ac:dyDescent="0.2">
      <c r="F1793" s="22"/>
      <c r="G1793" s="22"/>
    </row>
    <row r="1794" spans="6:7" x14ac:dyDescent="0.2">
      <c r="F1794" s="22"/>
      <c r="G1794" s="22"/>
    </row>
    <row r="1795" spans="6:7" x14ac:dyDescent="0.2">
      <c r="F1795" s="22"/>
      <c r="G1795" s="22"/>
    </row>
    <row r="1796" spans="6:7" x14ac:dyDescent="0.2">
      <c r="F1796" s="22"/>
      <c r="G1796" s="22"/>
    </row>
    <row r="1797" spans="6:7" x14ac:dyDescent="0.2">
      <c r="F1797" s="22"/>
      <c r="G1797" s="22"/>
    </row>
    <row r="1798" spans="6:7" x14ac:dyDescent="0.2">
      <c r="F1798" s="22"/>
      <c r="G1798" s="22"/>
    </row>
    <row r="1799" spans="6:7" x14ac:dyDescent="0.2">
      <c r="F1799" s="22"/>
      <c r="G1799" s="22"/>
    </row>
    <row r="1800" spans="6:7" x14ac:dyDescent="0.2">
      <c r="F1800" s="22"/>
      <c r="G1800" s="22"/>
    </row>
    <row r="1801" spans="6:7" x14ac:dyDescent="0.2">
      <c r="F1801" s="22"/>
      <c r="G1801" s="22"/>
    </row>
    <row r="1802" spans="6:7" x14ac:dyDescent="0.2">
      <c r="F1802" s="22"/>
      <c r="G1802" s="22"/>
    </row>
    <row r="1803" spans="6:7" x14ac:dyDescent="0.2">
      <c r="F1803" s="22"/>
      <c r="G1803" s="22"/>
    </row>
    <row r="1804" spans="6:7" x14ac:dyDescent="0.2">
      <c r="F1804" s="22"/>
      <c r="G1804" s="22"/>
    </row>
    <row r="1805" spans="6:7" x14ac:dyDescent="0.2">
      <c r="F1805" s="22"/>
      <c r="G1805" s="22"/>
    </row>
    <row r="1806" spans="6:7" x14ac:dyDescent="0.2">
      <c r="F1806" s="22"/>
      <c r="G1806" s="22"/>
    </row>
    <row r="1807" spans="6:7" x14ac:dyDescent="0.2">
      <c r="F1807" s="22"/>
      <c r="G1807" s="22"/>
    </row>
    <row r="1808" spans="6:7" x14ac:dyDescent="0.2">
      <c r="F1808" s="22"/>
      <c r="G1808" s="22"/>
    </row>
    <row r="1809" spans="6:7" x14ac:dyDescent="0.2">
      <c r="F1809" s="22"/>
      <c r="G1809" s="22"/>
    </row>
    <row r="1810" spans="6:7" x14ac:dyDescent="0.2">
      <c r="F1810" s="22"/>
      <c r="G1810" s="22"/>
    </row>
    <row r="1811" spans="6:7" x14ac:dyDescent="0.2">
      <c r="F1811" s="22"/>
      <c r="G1811" s="22"/>
    </row>
    <row r="1812" spans="6:7" x14ac:dyDescent="0.2">
      <c r="F1812" s="22"/>
      <c r="G1812" s="22"/>
    </row>
    <row r="1813" spans="6:7" x14ac:dyDescent="0.2">
      <c r="F1813" s="22"/>
      <c r="G1813" s="22"/>
    </row>
    <row r="1814" spans="6:7" x14ac:dyDescent="0.2">
      <c r="F1814" s="22"/>
      <c r="G1814" s="22"/>
    </row>
    <row r="1815" spans="6:7" x14ac:dyDescent="0.2">
      <c r="F1815" s="22"/>
      <c r="G1815" s="22"/>
    </row>
    <row r="1816" spans="6:7" x14ac:dyDescent="0.2">
      <c r="F1816" s="22"/>
      <c r="G1816" s="22"/>
    </row>
    <row r="1817" spans="6:7" x14ac:dyDescent="0.2">
      <c r="F1817" s="22"/>
      <c r="G1817" s="22"/>
    </row>
    <row r="1818" spans="6:7" x14ac:dyDescent="0.2">
      <c r="F1818" s="22"/>
      <c r="G1818" s="22"/>
    </row>
    <row r="1819" spans="6:7" x14ac:dyDescent="0.2">
      <c r="F1819" s="22"/>
      <c r="G1819" s="22"/>
    </row>
    <row r="1820" spans="6:7" x14ac:dyDescent="0.2">
      <c r="F1820" s="22"/>
      <c r="G1820" s="22"/>
    </row>
    <row r="1821" spans="6:7" x14ac:dyDescent="0.2">
      <c r="F1821" s="22"/>
      <c r="G1821" s="22"/>
    </row>
    <row r="1822" spans="6:7" x14ac:dyDescent="0.2">
      <c r="F1822" s="22"/>
      <c r="G1822" s="22"/>
    </row>
    <row r="1823" spans="6:7" x14ac:dyDescent="0.2">
      <c r="F1823" s="22"/>
      <c r="G1823" s="22"/>
    </row>
    <row r="1824" spans="6:7" x14ac:dyDescent="0.2">
      <c r="F1824" s="22"/>
      <c r="G1824" s="22"/>
    </row>
    <row r="1825" spans="6:7" x14ac:dyDescent="0.2">
      <c r="F1825" s="22"/>
      <c r="G1825" s="22"/>
    </row>
    <row r="1826" spans="6:7" x14ac:dyDescent="0.2">
      <c r="F1826" s="22"/>
      <c r="G1826" s="22"/>
    </row>
    <row r="1827" spans="6:7" x14ac:dyDescent="0.2">
      <c r="F1827" s="22"/>
      <c r="G1827" s="22"/>
    </row>
    <row r="1828" spans="6:7" x14ac:dyDescent="0.2">
      <c r="F1828" s="22"/>
      <c r="G1828" s="22"/>
    </row>
    <row r="1829" spans="6:7" x14ac:dyDescent="0.2">
      <c r="F1829" s="22"/>
      <c r="G1829" s="22"/>
    </row>
    <row r="1830" spans="6:7" x14ac:dyDescent="0.2">
      <c r="F1830" s="22"/>
      <c r="G1830" s="22"/>
    </row>
    <row r="1831" spans="6:7" x14ac:dyDescent="0.2">
      <c r="F1831" s="22"/>
      <c r="G1831" s="22"/>
    </row>
    <row r="1832" spans="6:7" x14ac:dyDescent="0.2">
      <c r="F1832" s="22"/>
      <c r="G1832" s="22"/>
    </row>
    <row r="1833" spans="6:7" x14ac:dyDescent="0.2">
      <c r="F1833" s="22"/>
      <c r="G1833" s="22"/>
    </row>
    <row r="1834" spans="6:7" x14ac:dyDescent="0.2">
      <c r="F1834" s="22"/>
      <c r="G1834" s="22"/>
    </row>
    <row r="1835" spans="6:7" x14ac:dyDescent="0.2">
      <c r="F1835" s="22"/>
      <c r="G1835" s="22"/>
    </row>
    <row r="1836" spans="6:7" x14ac:dyDescent="0.2">
      <c r="F1836" s="22"/>
      <c r="G1836" s="22"/>
    </row>
    <row r="1837" spans="6:7" x14ac:dyDescent="0.2">
      <c r="F1837" s="22"/>
      <c r="G1837" s="22"/>
    </row>
    <row r="1838" spans="6:7" x14ac:dyDescent="0.2">
      <c r="F1838" s="22"/>
      <c r="G1838" s="22"/>
    </row>
    <row r="1839" spans="6:7" x14ac:dyDescent="0.2">
      <c r="F1839" s="22"/>
      <c r="G1839" s="22"/>
    </row>
    <row r="1840" spans="6:7" x14ac:dyDescent="0.2">
      <c r="F1840" s="22"/>
      <c r="G1840" s="22"/>
    </row>
    <row r="1841" spans="6:7" x14ac:dyDescent="0.2">
      <c r="F1841" s="22"/>
      <c r="G1841" s="22"/>
    </row>
    <row r="1842" spans="6:7" x14ac:dyDescent="0.2">
      <c r="F1842" s="22"/>
      <c r="G1842" s="22"/>
    </row>
    <row r="1843" spans="6:7" x14ac:dyDescent="0.2">
      <c r="F1843" s="22"/>
      <c r="G1843" s="22"/>
    </row>
    <row r="1844" spans="6:7" x14ac:dyDescent="0.2">
      <c r="F1844" s="22"/>
      <c r="G1844" s="22"/>
    </row>
    <row r="1845" spans="6:7" x14ac:dyDescent="0.2">
      <c r="F1845" s="22"/>
      <c r="G1845" s="22"/>
    </row>
    <row r="1846" spans="6:7" x14ac:dyDescent="0.2">
      <c r="F1846" s="22"/>
      <c r="G1846" s="22"/>
    </row>
    <row r="1847" spans="6:7" x14ac:dyDescent="0.2">
      <c r="F1847" s="22"/>
      <c r="G1847" s="22"/>
    </row>
    <row r="1848" spans="6:7" x14ac:dyDescent="0.2">
      <c r="F1848" s="22"/>
      <c r="G1848" s="22"/>
    </row>
    <row r="1849" spans="6:7" x14ac:dyDescent="0.2">
      <c r="F1849" s="22"/>
      <c r="G1849" s="22"/>
    </row>
    <row r="1850" spans="6:7" x14ac:dyDescent="0.2">
      <c r="F1850" s="22"/>
      <c r="G1850" s="22"/>
    </row>
    <row r="1851" spans="6:7" x14ac:dyDescent="0.2">
      <c r="F1851" s="22"/>
      <c r="G1851" s="22"/>
    </row>
    <row r="1852" spans="6:7" x14ac:dyDescent="0.2">
      <c r="F1852" s="22"/>
      <c r="G1852" s="22"/>
    </row>
    <row r="1853" spans="6:7" x14ac:dyDescent="0.2">
      <c r="F1853" s="22"/>
      <c r="G1853" s="22"/>
    </row>
    <row r="1854" spans="6:7" x14ac:dyDescent="0.2">
      <c r="F1854" s="22"/>
      <c r="G1854" s="22"/>
    </row>
    <row r="1855" spans="6:7" x14ac:dyDescent="0.2">
      <c r="F1855" s="22"/>
      <c r="G1855" s="22"/>
    </row>
    <row r="1856" spans="6:7" x14ac:dyDescent="0.2">
      <c r="F1856" s="22"/>
      <c r="G1856" s="22"/>
    </row>
    <row r="1857" spans="6:7" x14ac:dyDescent="0.2">
      <c r="F1857" s="22"/>
      <c r="G1857" s="22"/>
    </row>
    <row r="1858" spans="6:7" x14ac:dyDescent="0.2">
      <c r="F1858" s="22"/>
      <c r="G1858" s="22"/>
    </row>
    <row r="1859" spans="6:7" x14ac:dyDescent="0.2">
      <c r="F1859" s="22"/>
      <c r="G1859" s="22"/>
    </row>
    <row r="1860" spans="6:7" x14ac:dyDescent="0.2">
      <c r="F1860" s="22"/>
      <c r="G1860" s="22"/>
    </row>
    <row r="1861" spans="6:7" x14ac:dyDescent="0.2">
      <c r="F1861" s="22"/>
      <c r="G1861" s="22"/>
    </row>
    <row r="1862" spans="6:7" x14ac:dyDescent="0.2">
      <c r="F1862" s="22"/>
      <c r="G1862" s="22"/>
    </row>
    <row r="1863" spans="6:7" x14ac:dyDescent="0.2">
      <c r="F1863" s="22"/>
      <c r="G1863" s="22"/>
    </row>
    <row r="1864" spans="6:7" x14ac:dyDescent="0.2">
      <c r="F1864" s="22"/>
      <c r="G1864" s="22"/>
    </row>
    <row r="1865" spans="6:7" x14ac:dyDescent="0.2">
      <c r="F1865" s="22"/>
      <c r="G1865" s="22"/>
    </row>
    <row r="1866" spans="6:7" x14ac:dyDescent="0.2">
      <c r="F1866" s="22"/>
      <c r="G1866" s="22"/>
    </row>
    <row r="1867" spans="6:7" x14ac:dyDescent="0.2">
      <c r="F1867" s="22"/>
      <c r="G1867" s="22"/>
    </row>
    <row r="1868" spans="6:7" x14ac:dyDescent="0.2">
      <c r="F1868" s="22"/>
      <c r="G1868" s="22"/>
    </row>
    <row r="1869" spans="6:7" x14ac:dyDescent="0.2">
      <c r="F1869" s="22"/>
      <c r="G1869" s="22"/>
    </row>
    <row r="1870" spans="6:7" x14ac:dyDescent="0.2">
      <c r="F1870" s="22"/>
      <c r="G1870" s="22"/>
    </row>
    <row r="1871" spans="6:7" x14ac:dyDescent="0.2">
      <c r="F1871" s="22"/>
      <c r="G1871" s="22"/>
    </row>
    <row r="1872" spans="6:7" x14ac:dyDescent="0.2">
      <c r="F1872" s="22"/>
      <c r="G1872" s="22"/>
    </row>
    <row r="1873" spans="6:7" x14ac:dyDescent="0.2">
      <c r="F1873" s="22"/>
      <c r="G1873" s="22"/>
    </row>
    <row r="1874" spans="6:7" x14ac:dyDescent="0.2">
      <c r="F1874" s="22"/>
      <c r="G1874" s="22"/>
    </row>
    <row r="1875" spans="6:7" x14ac:dyDescent="0.2">
      <c r="F1875" s="22"/>
      <c r="G1875" s="22"/>
    </row>
    <row r="1876" spans="6:7" x14ac:dyDescent="0.2">
      <c r="F1876" s="22"/>
      <c r="G1876" s="22"/>
    </row>
    <row r="1877" spans="6:7" x14ac:dyDescent="0.2">
      <c r="F1877" s="22"/>
      <c r="G1877" s="22"/>
    </row>
    <row r="1878" spans="6:7" x14ac:dyDescent="0.2">
      <c r="F1878" s="22"/>
      <c r="G1878" s="22"/>
    </row>
    <row r="1879" spans="6:7" x14ac:dyDescent="0.2">
      <c r="F1879" s="22"/>
      <c r="G1879" s="22"/>
    </row>
    <row r="1880" spans="6:7" x14ac:dyDescent="0.2">
      <c r="F1880" s="22"/>
      <c r="G1880" s="22"/>
    </row>
    <row r="1881" spans="6:7" x14ac:dyDescent="0.2">
      <c r="F1881" s="22"/>
      <c r="G1881" s="22"/>
    </row>
    <row r="1882" spans="6:7" x14ac:dyDescent="0.2">
      <c r="F1882" s="22"/>
      <c r="G1882" s="22"/>
    </row>
    <row r="1883" spans="6:7" x14ac:dyDescent="0.2">
      <c r="F1883" s="22"/>
      <c r="G1883" s="22"/>
    </row>
    <row r="1884" spans="6:7" x14ac:dyDescent="0.2">
      <c r="F1884" s="22"/>
      <c r="G1884" s="22"/>
    </row>
    <row r="1885" spans="6:7" x14ac:dyDescent="0.2">
      <c r="F1885" s="22"/>
      <c r="G1885" s="22"/>
    </row>
    <row r="1886" spans="6:7" x14ac:dyDescent="0.2">
      <c r="F1886" s="22"/>
      <c r="G1886" s="22"/>
    </row>
    <row r="1887" spans="6:7" x14ac:dyDescent="0.2">
      <c r="F1887" s="22"/>
      <c r="G1887" s="22"/>
    </row>
    <row r="1888" spans="6:7" x14ac:dyDescent="0.2">
      <c r="F1888" s="22"/>
      <c r="G1888" s="22"/>
    </row>
    <row r="1889" spans="6:7" x14ac:dyDescent="0.2">
      <c r="F1889" s="22"/>
      <c r="G1889" s="22"/>
    </row>
    <row r="1890" spans="6:7" x14ac:dyDescent="0.2">
      <c r="F1890" s="22"/>
      <c r="G1890" s="22"/>
    </row>
    <row r="1891" spans="6:7" x14ac:dyDescent="0.2">
      <c r="F1891" s="22"/>
      <c r="G1891" s="22"/>
    </row>
    <row r="1892" spans="6:7" x14ac:dyDescent="0.2">
      <c r="F1892" s="22"/>
      <c r="G1892" s="22"/>
    </row>
    <row r="1893" spans="6:7" x14ac:dyDescent="0.2">
      <c r="F1893" s="22"/>
      <c r="G1893" s="22"/>
    </row>
    <row r="1894" spans="6:7" x14ac:dyDescent="0.2">
      <c r="F1894" s="22"/>
      <c r="G1894" s="22"/>
    </row>
    <row r="1895" spans="6:7" x14ac:dyDescent="0.2">
      <c r="F1895" s="22"/>
      <c r="G1895" s="22"/>
    </row>
    <row r="1896" spans="6:7" x14ac:dyDescent="0.2">
      <c r="F1896" s="22"/>
      <c r="G1896" s="22"/>
    </row>
    <row r="1897" spans="6:7" x14ac:dyDescent="0.2">
      <c r="F1897" s="22"/>
      <c r="G1897" s="22"/>
    </row>
    <row r="1898" spans="6:7" x14ac:dyDescent="0.2">
      <c r="F1898" s="22"/>
      <c r="G1898" s="22"/>
    </row>
    <row r="1899" spans="6:7" x14ac:dyDescent="0.2">
      <c r="F1899" s="22"/>
      <c r="G1899" s="22"/>
    </row>
    <row r="1900" spans="6:7" x14ac:dyDescent="0.2">
      <c r="F1900" s="22"/>
      <c r="G1900" s="22"/>
    </row>
    <row r="1901" spans="6:7" x14ac:dyDescent="0.2">
      <c r="F1901" s="22"/>
      <c r="G1901" s="22"/>
    </row>
    <row r="1902" spans="6:7" x14ac:dyDescent="0.2">
      <c r="F1902" s="22"/>
      <c r="G1902" s="22"/>
    </row>
    <row r="1903" spans="6:7" x14ac:dyDescent="0.2">
      <c r="F1903" s="22"/>
      <c r="G1903" s="22"/>
    </row>
    <row r="1904" spans="6:7" x14ac:dyDescent="0.2">
      <c r="F1904" s="22"/>
      <c r="G1904" s="22"/>
    </row>
    <row r="1905" spans="6:7" x14ac:dyDescent="0.2">
      <c r="F1905" s="22"/>
      <c r="G1905" s="22"/>
    </row>
    <row r="1906" spans="6:7" x14ac:dyDescent="0.2">
      <c r="F1906" s="22"/>
      <c r="G1906" s="22"/>
    </row>
    <row r="1907" spans="6:7" x14ac:dyDescent="0.2">
      <c r="F1907" s="22"/>
      <c r="G1907" s="22"/>
    </row>
    <row r="1908" spans="6:7" x14ac:dyDescent="0.2">
      <c r="F1908" s="22"/>
      <c r="G1908" s="22"/>
    </row>
    <row r="1909" spans="6:7" x14ac:dyDescent="0.2">
      <c r="F1909" s="22"/>
      <c r="G1909" s="22"/>
    </row>
    <row r="1910" spans="6:7" x14ac:dyDescent="0.2">
      <c r="F1910" s="22"/>
      <c r="G1910" s="22"/>
    </row>
    <row r="1911" spans="6:7" x14ac:dyDescent="0.2">
      <c r="F1911" s="22"/>
      <c r="G1911" s="22"/>
    </row>
    <row r="1912" spans="6:7" x14ac:dyDescent="0.2">
      <c r="F1912" s="22"/>
      <c r="G1912" s="22"/>
    </row>
    <row r="1913" spans="6:7" x14ac:dyDescent="0.2">
      <c r="F1913" s="22"/>
      <c r="G1913" s="22"/>
    </row>
    <row r="1914" spans="6:7" x14ac:dyDescent="0.2">
      <c r="F1914" s="22"/>
      <c r="G1914" s="22"/>
    </row>
    <row r="1915" spans="6:7" x14ac:dyDescent="0.2">
      <c r="F1915" s="22"/>
      <c r="G1915" s="22"/>
    </row>
    <row r="1916" spans="6:7" x14ac:dyDescent="0.2">
      <c r="F1916" s="22"/>
      <c r="G1916" s="22"/>
    </row>
    <row r="1917" spans="6:7" x14ac:dyDescent="0.2">
      <c r="F1917" s="22"/>
      <c r="G1917" s="22"/>
    </row>
    <row r="1918" spans="6:7" x14ac:dyDescent="0.2">
      <c r="F1918" s="22"/>
      <c r="G1918" s="22"/>
    </row>
    <row r="1919" spans="6:7" x14ac:dyDescent="0.2">
      <c r="F1919" s="22"/>
      <c r="G1919" s="22"/>
    </row>
    <row r="1920" spans="6:7" x14ac:dyDescent="0.2">
      <c r="F1920" s="22"/>
      <c r="G1920" s="22"/>
    </row>
    <row r="1921" spans="6:7" x14ac:dyDescent="0.2">
      <c r="F1921" s="22"/>
      <c r="G1921" s="22"/>
    </row>
    <row r="1922" spans="6:7" x14ac:dyDescent="0.2">
      <c r="F1922" s="22"/>
      <c r="G1922" s="22"/>
    </row>
    <row r="1923" spans="6:7" x14ac:dyDescent="0.2">
      <c r="F1923" s="22"/>
      <c r="G1923" s="22"/>
    </row>
    <row r="1924" spans="6:7" x14ac:dyDescent="0.2">
      <c r="F1924" s="22"/>
      <c r="G1924" s="22"/>
    </row>
    <row r="1925" spans="6:7" x14ac:dyDescent="0.2">
      <c r="F1925" s="22"/>
      <c r="G1925" s="22"/>
    </row>
    <row r="1926" spans="6:7" x14ac:dyDescent="0.2">
      <c r="F1926" s="22"/>
      <c r="G1926" s="22"/>
    </row>
    <row r="1927" spans="6:7" x14ac:dyDescent="0.2">
      <c r="F1927" s="22"/>
      <c r="G1927" s="22"/>
    </row>
    <row r="1928" spans="6:7" x14ac:dyDescent="0.2">
      <c r="F1928" s="22"/>
      <c r="G1928" s="22"/>
    </row>
    <row r="1929" spans="6:7" x14ac:dyDescent="0.2">
      <c r="F1929" s="22"/>
      <c r="G1929" s="22"/>
    </row>
    <row r="1930" spans="6:7" x14ac:dyDescent="0.2">
      <c r="F1930" s="22"/>
      <c r="G1930" s="22"/>
    </row>
    <row r="1931" spans="6:7" x14ac:dyDescent="0.2">
      <c r="F1931" s="22"/>
      <c r="G1931" s="22"/>
    </row>
    <row r="1932" spans="6:7" x14ac:dyDescent="0.2">
      <c r="F1932" s="22"/>
      <c r="G1932" s="22"/>
    </row>
    <row r="1933" spans="6:7" x14ac:dyDescent="0.2">
      <c r="F1933" s="22"/>
      <c r="G1933" s="22"/>
    </row>
    <row r="1934" spans="6:7" x14ac:dyDescent="0.2">
      <c r="F1934" s="22"/>
      <c r="G1934" s="22"/>
    </row>
    <row r="1935" spans="6:7" x14ac:dyDescent="0.2">
      <c r="F1935" s="22"/>
      <c r="G1935" s="22"/>
    </row>
    <row r="1936" spans="6:7" x14ac:dyDescent="0.2">
      <c r="F1936" s="22"/>
      <c r="G1936" s="22"/>
    </row>
    <row r="1937" spans="6:7" x14ac:dyDescent="0.2">
      <c r="F1937" s="22"/>
      <c r="G1937" s="22"/>
    </row>
    <row r="1938" spans="6:7" x14ac:dyDescent="0.2">
      <c r="F1938" s="22"/>
      <c r="G1938" s="22"/>
    </row>
    <row r="1939" spans="6:7" x14ac:dyDescent="0.2">
      <c r="F1939" s="22"/>
      <c r="G1939" s="22"/>
    </row>
    <row r="1940" spans="6:7" x14ac:dyDescent="0.2">
      <c r="F1940" s="22"/>
      <c r="G1940" s="22"/>
    </row>
    <row r="1941" spans="6:7" x14ac:dyDescent="0.2">
      <c r="F1941" s="22"/>
      <c r="G1941" s="22"/>
    </row>
    <row r="1942" spans="6:7" x14ac:dyDescent="0.2">
      <c r="F1942" s="22"/>
      <c r="G1942" s="22"/>
    </row>
    <row r="1943" spans="6:7" x14ac:dyDescent="0.2">
      <c r="F1943" s="22"/>
      <c r="G1943" s="22"/>
    </row>
    <row r="1944" spans="6:7" x14ac:dyDescent="0.2">
      <c r="F1944" s="22"/>
      <c r="G1944" s="22"/>
    </row>
    <row r="1945" spans="6:7" x14ac:dyDescent="0.2">
      <c r="F1945" s="22"/>
      <c r="G1945" s="22"/>
    </row>
    <row r="1946" spans="6:7" x14ac:dyDescent="0.2">
      <c r="F1946" s="22"/>
      <c r="G1946" s="22"/>
    </row>
    <row r="1947" spans="6:7" x14ac:dyDescent="0.2">
      <c r="F1947" s="22"/>
      <c r="G1947" s="22"/>
    </row>
    <row r="1948" spans="6:7" x14ac:dyDescent="0.2">
      <c r="F1948" s="22"/>
      <c r="G1948" s="22"/>
    </row>
    <row r="1949" spans="6:7" x14ac:dyDescent="0.2">
      <c r="F1949" s="22"/>
      <c r="G1949" s="22"/>
    </row>
    <row r="1950" spans="6:7" x14ac:dyDescent="0.2">
      <c r="F1950" s="22"/>
      <c r="G1950" s="22"/>
    </row>
    <row r="1951" spans="6:7" x14ac:dyDescent="0.2">
      <c r="F1951" s="22"/>
      <c r="G1951" s="22"/>
    </row>
    <row r="1952" spans="6:7" x14ac:dyDescent="0.2">
      <c r="F1952" s="22"/>
      <c r="G1952" s="22"/>
    </row>
    <row r="1953" spans="6:7" x14ac:dyDescent="0.2">
      <c r="F1953" s="22"/>
      <c r="G1953" s="22"/>
    </row>
    <row r="1954" spans="6:7" x14ac:dyDescent="0.2">
      <c r="F1954" s="22"/>
      <c r="G1954" s="22"/>
    </row>
    <row r="1955" spans="6:7" x14ac:dyDescent="0.2">
      <c r="F1955" s="22"/>
      <c r="G1955" s="22"/>
    </row>
    <row r="1956" spans="6:7" x14ac:dyDescent="0.2">
      <c r="F1956" s="22"/>
      <c r="G1956" s="22"/>
    </row>
    <row r="1957" spans="6:7" x14ac:dyDescent="0.2">
      <c r="F1957" s="22"/>
      <c r="G1957" s="22"/>
    </row>
    <row r="1958" spans="6:7" x14ac:dyDescent="0.2">
      <c r="F1958" s="22"/>
      <c r="G1958" s="22"/>
    </row>
    <row r="1959" spans="6:7" x14ac:dyDescent="0.2">
      <c r="F1959" s="22"/>
      <c r="G1959" s="22"/>
    </row>
    <row r="1960" spans="6:7" x14ac:dyDescent="0.2">
      <c r="F1960" s="22"/>
      <c r="G1960" s="22"/>
    </row>
    <row r="1961" spans="6:7" x14ac:dyDescent="0.2">
      <c r="F1961" s="22"/>
      <c r="G1961" s="22"/>
    </row>
    <row r="1962" spans="6:7" x14ac:dyDescent="0.2">
      <c r="F1962" s="22"/>
      <c r="G1962" s="22"/>
    </row>
    <row r="1963" spans="6:7" x14ac:dyDescent="0.2">
      <c r="F1963" s="22"/>
      <c r="G1963" s="22"/>
    </row>
    <row r="1964" spans="6:7" x14ac:dyDescent="0.2">
      <c r="F1964" s="22"/>
      <c r="G1964" s="22"/>
    </row>
    <row r="1965" spans="6:7" x14ac:dyDescent="0.2">
      <c r="F1965" s="22"/>
      <c r="G1965" s="22"/>
    </row>
    <row r="1966" spans="6:7" x14ac:dyDescent="0.2">
      <c r="F1966" s="22"/>
      <c r="G1966" s="22"/>
    </row>
    <row r="1967" spans="6:7" x14ac:dyDescent="0.2">
      <c r="F1967" s="22"/>
      <c r="G1967" s="22"/>
    </row>
    <row r="1968" spans="6:7" x14ac:dyDescent="0.2">
      <c r="F1968" s="22"/>
      <c r="G1968" s="22"/>
    </row>
    <row r="1969" spans="6:7" x14ac:dyDescent="0.2">
      <c r="F1969" s="22"/>
      <c r="G1969" s="22"/>
    </row>
    <row r="1970" spans="6:7" x14ac:dyDescent="0.2">
      <c r="F1970" s="22"/>
      <c r="G1970" s="22"/>
    </row>
    <row r="1971" spans="6:7" x14ac:dyDescent="0.2">
      <c r="F1971" s="22"/>
      <c r="G1971" s="22"/>
    </row>
    <row r="1972" spans="6:7" x14ac:dyDescent="0.2">
      <c r="F1972" s="22"/>
      <c r="G1972" s="22"/>
    </row>
    <row r="1973" spans="6:7" x14ac:dyDescent="0.2">
      <c r="F1973" s="22"/>
      <c r="G1973" s="22"/>
    </row>
    <row r="1974" spans="6:7" x14ac:dyDescent="0.2">
      <c r="F1974" s="22"/>
      <c r="G1974" s="22"/>
    </row>
    <row r="1975" spans="6:7" x14ac:dyDescent="0.2">
      <c r="F1975" s="22"/>
      <c r="G1975" s="22"/>
    </row>
    <row r="1976" spans="6:7" x14ac:dyDescent="0.2">
      <c r="F1976" s="22"/>
      <c r="G1976" s="22"/>
    </row>
    <row r="1977" spans="6:7" x14ac:dyDescent="0.2">
      <c r="F1977" s="22"/>
      <c r="G1977" s="22"/>
    </row>
    <row r="1978" spans="6:7" x14ac:dyDescent="0.2">
      <c r="F1978" s="22"/>
      <c r="G1978" s="22"/>
    </row>
    <row r="1979" spans="6:7" x14ac:dyDescent="0.2">
      <c r="F1979" s="22"/>
      <c r="G1979" s="22"/>
    </row>
    <row r="1980" spans="6:7" x14ac:dyDescent="0.2">
      <c r="F1980" s="22"/>
      <c r="G1980" s="22"/>
    </row>
    <row r="1981" spans="6:7" x14ac:dyDescent="0.2">
      <c r="F1981" s="22"/>
      <c r="G1981" s="22"/>
    </row>
    <row r="1982" spans="6:7" x14ac:dyDescent="0.2">
      <c r="F1982" s="22"/>
      <c r="G1982" s="22"/>
    </row>
    <row r="1983" spans="6:7" x14ac:dyDescent="0.2">
      <c r="F1983" s="22"/>
      <c r="G1983" s="22"/>
    </row>
    <row r="1984" spans="6:7" x14ac:dyDescent="0.2">
      <c r="F1984" s="22"/>
      <c r="G1984" s="22"/>
    </row>
    <row r="1985" spans="6:7" x14ac:dyDescent="0.2">
      <c r="F1985" s="22"/>
      <c r="G1985" s="22"/>
    </row>
    <row r="1986" spans="6:7" x14ac:dyDescent="0.2">
      <c r="F1986" s="22"/>
      <c r="G1986" s="22"/>
    </row>
    <row r="1987" spans="6:7" x14ac:dyDescent="0.2">
      <c r="F1987" s="22"/>
      <c r="G1987" s="22"/>
    </row>
    <row r="1988" spans="6:7" x14ac:dyDescent="0.2">
      <c r="F1988" s="22"/>
      <c r="G1988" s="22"/>
    </row>
    <row r="1989" spans="6:7" x14ac:dyDescent="0.2">
      <c r="F1989" s="22"/>
      <c r="G1989" s="22"/>
    </row>
    <row r="1990" spans="6:7" x14ac:dyDescent="0.2">
      <c r="F1990" s="22"/>
      <c r="G1990" s="22"/>
    </row>
    <row r="1991" spans="6:7" x14ac:dyDescent="0.2">
      <c r="F1991" s="22"/>
      <c r="G1991" s="22"/>
    </row>
    <row r="1992" spans="6:7" x14ac:dyDescent="0.2">
      <c r="F1992" s="22"/>
      <c r="G1992" s="22"/>
    </row>
    <row r="1993" spans="6:7" x14ac:dyDescent="0.2">
      <c r="F1993" s="22"/>
      <c r="G1993" s="22"/>
    </row>
    <row r="1994" spans="6:7" x14ac:dyDescent="0.2">
      <c r="F1994" s="22"/>
      <c r="G1994" s="22"/>
    </row>
    <row r="1995" spans="6:7" x14ac:dyDescent="0.2">
      <c r="F1995" s="22"/>
      <c r="G1995" s="22"/>
    </row>
    <row r="1996" spans="6:7" x14ac:dyDescent="0.2">
      <c r="F1996" s="22"/>
      <c r="G1996" s="22"/>
    </row>
    <row r="1997" spans="6:7" x14ac:dyDescent="0.2">
      <c r="F1997" s="22"/>
      <c r="G1997" s="22"/>
    </row>
    <row r="1998" spans="6:7" x14ac:dyDescent="0.2">
      <c r="F1998" s="22"/>
      <c r="G1998" s="22"/>
    </row>
    <row r="1999" spans="6:7" x14ac:dyDescent="0.2">
      <c r="F1999" s="22"/>
      <c r="G1999" s="22"/>
    </row>
    <row r="2000" spans="6:7" x14ac:dyDescent="0.2">
      <c r="F2000" s="22"/>
      <c r="G2000" s="22"/>
    </row>
    <row r="2001" spans="6:7" x14ac:dyDescent="0.2">
      <c r="F2001" s="22"/>
      <c r="G2001" s="22"/>
    </row>
    <row r="2002" spans="6:7" x14ac:dyDescent="0.2">
      <c r="F2002" s="22"/>
      <c r="G2002" s="22"/>
    </row>
    <row r="2003" spans="6:7" x14ac:dyDescent="0.2">
      <c r="F2003" s="22"/>
      <c r="G2003" s="22"/>
    </row>
    <row r="2004" spans="6:7" x14ac:dyDescent="0.2">
      <c r="F2004" s="22"/>
      <c r="G2004" s="22"/>
    </row>
    <row r="2005" spans="6:7" x14ac:dyDescent="0.2">
      <c r="F2005" s="22"/>
      <c r="G2005" s="22"/>
    </row>
    <row r="2006" spans="6:7" x14ac:dyDescent="0.2">
      <c r="F2006" s="22"/>
      <c r="G2006" s="22"/>
    </row>
    <row r="2007" spans="6:7" x14ac:dyDescent="0.2">
      <c r="F2007" s="22"/>
      <c r="G2007" s="22"/>
    </row>
    <row r="2008" spans="6:7" x14ac:dyDescent="0.2">
      <c r="F2008" s="22"/>
      <c r="G2008" s="22"/>
    </row>
    <row r="2009" spans="6:7" x14ac:dyDescent="0.2">
      <c r="F2009" s="22"/>
      <c r="G2009" s="22"/>
    </row>
    <row r="2010" spans="6:7" x14ac:dyDescent="0.2">
      <c r="F2010" s="22"/>
      <c r="G2010" s="22"/>
    </row>
    <row r="2011" spans="6:7" x14ac:dyDescent="0.2">
      <c r="F2011" s="22"/>
      <c r="G2011" s="22"/>
    </row>
    <row r="2012" spans="6:7" x14ac:dyDescent="0.2">
      <c r="F2012" s="22"/>
      <c r="G2012" s="22"/>
    </row>
    <row r="2013" spans="6:7" x14ac:dyDescent="0.2">
      <c r="F2013" s="22"/>
      <c r="G2013" s="22"/>
    </row>
    <row r="2014" spans="6:7" x14ac:dyDescent="0.2">
      <c r="F2014" s="22"/>
      <c r="G2014" s="22"/>
    </row>
    <row r="2015" spans="6:7" x14ac:dyDescent="0.2">
      <c r="F2015" s="22"/>
      <c r="G2015" s="22"/>
    </row>
    <row r="2016" spans="6:7" x14ac:dyDescent="0.2">
      <c r="F2016" s="22"/>
      <c r="G2016" s="22"/>
    </row>
    <row r="2017" spans="6:7" x14ac:dyDescent="0.2">
      <c r="F2017" s="22"/>
      <c r="G2017" s="22"/>
    </row>
    <row r="2018" spans="6:7" x14ac:dyDescent="0.2">
      <c r="F2018" s="22"/>
      <c r="G2018" s="22"/>
    </row>
    <row r="2019" spans="6:7" x14ac:dyDescent="0.2">
      <c r="F2019" s="22"/>
      <c r="G2019" s="22"/>
    </row>
    <row r="2020" spans="6:7" x14ac:dyDescent="0.2">
      <c r="F2020" s="22"/>
      <c r="G2020" s="22"/>
    </row>
    <row r="2021" spans="6:7" x14ac:dyDescent="0.2">
      <c r="F2021" s="22"/>
      <c r="G2021" s="22"/>
    </row>
    <row r="2022" spans="6:7" x14ac:dyDescent="0.2">
      <c r="F2022" s="22"/>
      <c r="G2022" s="22"/>
    </row>
    <row r="2023" spans="6:7" x14ac:dyDescent="0.2">
      <c r="F2023" s="22"/>
      <c r="G2023" s="22"/>
    </row>
    <row r="2024" spans="6:7" x14ac:dyDescent="0.2">
      <c r="F2024" s="22"/>
      <c r="G2024" s="22"/>
    </row>
    <row r="2025" spans="6:7" x14ac:dyDescent="0.2">
      <c r="F2025" s="22"/>
      <c r="G2025" s="22"/>
    </row>
    <row r="2026" spans="6:7" x14ac:dyDescent="0.2">
      <c r="F2026" s="22"/>
      <c r="G2026" s="22"/>
    </row>
    <row r="2027" spans="6:7" x14ac:dyDescent="0.2">
      <c r="F2027" s="22"/>
      <c r="G2027" s="22"/>
    </row>
    <row r="2028" spans="6:7" x14ac:dyDescent="0.2">
      <c r="F2028" s="22"/>
      <c r="G2028" s="22"/>
    </row>
    <row r="2029" spans="6:7" x14ac:dyDescent="0.2">
      <c r="F2029" s="22"/>
      <c r="G2029" s="22"/>
    </row>
    <row r="2030" spans="6:7" x14ac:dyDescent="0.2">
      <c r="F2030" s="22"/>
      <c r="G2030" s="22"/>
    </row>
    <row r="2031" spans="6:7" x14ac:dyDescent="0.2">
      <c r="F2031" s="22"/>
      <c r="G2031" s="22"/>
    </row>
    <row r="2032" spans="6:7" x14ac:dyDescent="0.2">
      <c r="F2032" s="22"/>
      <c r="G2032" s="22"/>
    </row>
    <row r="2033" spans="6:7" x14ac:dyDescent="0.2">
      <c r="F2033" s="22"/>
      <c r="G2033" s="22"/>
    </row>
    <row r="2034" spans="6:7" x14ac:dyDescent="0.2">
      <c r="F2034" s="22"/>
      <c r="G2034" s="22"/>
    </row>
    <row r="2035" spans="6:7" x14ac:dyDescent="0.2">
      <c r="F2035" s="22"/>
      <c r="G2035" s="22"/>
    </row>
    <row r="2036" spans="6:7" x14ac:dyDescent="0.2">
      <c r="F2036" s="22"/>
      <c r="G2036" s="22"/>
    </row>
    <row r="2037" spans="6:7" x14ac:dyDescent="0.2">
      <c r="F2037" s="22"/>
      <c r="G2037" s="22"/>
    </row>
    <row r="2038" spans="6:7" x14ac:dyDescent="0.2">
      <c r="F2038" s="22"/>
      <c r="G2038" s="22"/>
    </row>
    <row r="2039" spans="6:7" x14ac:dyDescent="0.2">
      <c r="F2039" s="22"/>
      <c r="G2039" s="22"/>
    </row>
    <row r="2040" spans="6:7" x14ac:dyDescent="0.2">
      <c r="F2040" s="22"/>
      <c r="G2040" s="22"/>
    </row>
    <row r="2041" spans="6:7" x14ac:dyDescent="0.2">
      <c r="F2041" s="22"/>
      <c r="G2041" s="22"/>
    </row>
    <row r="2042" spans="6:7" x14ac:dyDescent="0.2">
      <c r="F2042" s="22"/>
      <c r="G2042" s="22"/>
    </row>
    <row r="2043" spans="6:7" x14ac:dyDescent="0.2">
      <c r="F2043" s="22"/>
      <c r="G2043" s="22"/>
    </row>
    <row r="2044" spans="6:7" x14ac:dyDescent="0.2">
      <c r="F2044" s="22"/>
      <c r="G2044" s="22"/>
    </row>
    <row r="2045" spans="6:7" x14ac:dyDescent="0.2">
      <c r="F2045" s="22"/>
      <c r="G2045" s="22"/>
    </row>
    <row r="2046" spans="6:7" x14ac:dyDescent="0.2">
      <c r="F2046" s="22"/>
      <c r="G2046" s="22"/>
    </row>
    <row r="2047" spans="6:7" x14ac:dyDescent="0.2">
      <c r="F2047" s="22"/>
      <c r="G2047" s="22"/>
    </row>
    <row r="2048" spans="6:7" x14ac:dyDescent="0.2">
      <c r="F2048" s="22"/>
      <c r="G2048" s="22"/>
    </row>
    <row r="2049" spans="6:7" x14ac:dyDescent="0.2">
      <c r="F2049" s="22"/>
      <c r="G2049" s="22"/>
    </row>
    <row r="2050" spans="6:7" x14ac:dyDescent="0.2">
      <c r="F2050" s="22"/>
      <c r="G2050" s="22"/>
    </row>
    <row r="2051" spans="6:7" x14ac:dyDescent="0.2">
      <c r="F2051" s="22"/>
      <c r="G2051" s="22"/>
    </row>
    <row r="2052" spans="6:7" x14ac:dyDescent="0.2">
      <c r="F2052" s="22"/>
      <c r="G2052" s="22"/>
    </row>
    <row r="2053" spans="6:7" x14ac:dyDescent="0.2">
      <c r="F2053" s="22"/>
      <c r="G2053" s="22"/>
    </row>
    <row r="2054" spans="6:7" x14ac:dyDescent="0.2">
      <c r="F2054" s="22"/>
      <c r="G2054" s="22"/>
    </row>
    <row r="2055" spans="6:7" x14ac:dyDescent="0.2">
      <c r="F2055" s="22"/>
      <c r="G2055" s="22"/>
    </row>
    <row r="2056" spans="6:7" x14ac:dyDescent="0.2">
      <c r="F2056" s="22"/>
      <c r="G2056" s="22"/>
    </row>
    <row r="2057" spans="6:7" x14ac:dyDescent="0.2">
      <c r="F2057" s="22"/>
      <c r="G2057" s="22"/>
    </row>
    <row r="2058" spans="6:7" x14ac:dyDescent="0.2">
      <c r="F2058" s="22"/>
      <c r="G2058" s="22"/>
    </row>
    <row r="2059" spans="6:7" x14ac:dyDescent="0.2">
      <c r="F2059" s="22"/>
      <c r="G2059" s="22"/>
    </row>
    <row r="2060" spans="6:7" x14ac:dyDescent="0.2">
      <c r="F2060" s="22"/>
      <c r="G2060" s="22"/>
    </row>
    <row r="2061" spans="6:7" x14ac:dyDescent="0.2">
      <c r="F2061" s="22"/>
      <c r="G2061" s="22"/>
    </row>
    <row r="2062" spans="6:7" x14ac:dyDescent="0.2">
      <c r="F2062" s="22"/>
      <c r="G2062" s="22"/>
    </row>
    <row r="2063" spans="6:7" x14ac:dyDescent="0.2">
      <c r="F2063" s="22"/>
      <c r="G2063" s="22"/>
    </row>
    <row r="2064" spans="6:7" x14ac:dyDescent="0.2">
      <c r="F2064" s="22"/>
      <c r="G2064" s="22"/>
    </row>
    <row r="2065" spans="6:7" x14ac:dyDescent="0.2">
      <c r="F2065" s="22"/>
      <c r="G2065" s="22"/>
    </row>
    <row r="2066" spans="6:7" x14ac:dyDescent="0.2">
      <c r="F2066" s="22"/>
      <c r="G2066" s="22"/>
    </row>
    <row r="2067" spans="6:7" x14ac:dyDescent="0.2">
      <c r="F2067" s="22"/>
      <c r="G2067" s="22"/>
    </row>
    <row r="2068" spans="6:7" x14ac:dyDescent="0.2">
      <c r="F2068" s="22"/>
      <c r="G2068" s="22"/>
    </row>
    <row r="2069" spans="6:7" x14ac:dyDescent="0.2">
      <c r="F2069" s="22"/>
      <c r="G2069" s="22"/>
    </row>
    <row r="2070" spans="6:7" x14ac:dyDescent="0.2">
      <c r="F2070" s="22"/>
      <c r="G2070" s="22"/>
    </row>
    <row r="2071" spans="6:7" x14ac:dyDescent="0.2">
      <c r="F2071" s="22"/>
      <c r="G2071" s="22"/>
    </row>
    <row r="2072" spans="6:7" x14ac:dyDescent="0.2">
      <c r="F2072" s="22"/>
      <c r="G2072" s="22"/>
    </row>
    <row r="2073" spans="6:7" x14ac:dyDescent="0.2">
      <c r="F2073" s="22"/>
      <c r="G2073" s="22"/>
    </row>
    <row r="2074" spans="6:7" x14ac:dyDescent="0.2">
      <c r="F2074" s="22"/>
      <c r="G2074" s="22"/>
    </row>
    <row r="2075" spans="6:7" x14ac:dyDescent="0.2">
      <c r="F2075" s="22"/>
      <c r="G2075" s="22"/>
    </row>
    <row r="2076" spans="6:7" x14ac:dyDescent="0.2">
      <c r="F2076" s="22"/>
      <c r="G2076" s="22"/>
    </row>
    <row r="2077" spans="6:7" x14ac:dyDescent="0.2">
      <c r="F2077" s="22"/>
      <c r="G2077" s="22"/>
    </row>
    <row r="2078" spans="6:7" x14ac:dyDescent="0.2">
      <c r="F2078" s="22"/>
      <c r="G2078" s="22"/>
    </row>
    <row r="2079" spans="6:7" x14ac:dyDescent="0.2">
      <c r="F2079" s="22"/>
      <c r="G2079" s="22"/>
    </row>
    <row r="2080" spans="6:7" x14ac:dyDescent="0.2">
      <c r="F2080" s="22"/>
      <c r="G2080" s="22"/>
    </row>
    <row r="2081" spans="6:7" x14ac:dyDescent="0.2">
      <c r="F2081" s="22"/>
      <c r="G2081" s="22"/>
    </row>
    <row r="2082" spans="6:7" x14ac:dyDescent="0.2">
      <c r="F2082" s="22"/>
      <c r="G2082" s="22"/>
    </row>
    <row r="2083" spans="6:7" x14ac:dyDescent="0.2">
      <c r="F2083" s="22"/>
      <c r="G2083" s="22"/>
    </row>
    <row r="2084" spans="6:7" x14ac:dyDescent="0.2">
      <c r="F2084" s="22"/>
      <c r="G2084" s="22"/>
    </row>
    <row r="2085" spans="6:7" x14ac:dyDescent="0.2">
      <c r="F2085" s="22"/>
      <c r="G2085" s="22"/>
    </row>
    <row r="2086" spans="6:7" x14ac:dyDescent="0.2">
      <c r="F2086" s="22"/>
      <c r="G2086" s="22"/>
    </row>
    <row r="2087" spans="6:7" x14ac:dyDescent="0.2">
      <c r="F2087" s="22"/>
      <c r="G2087" s="22"/>
    </row>
    <row r="2088" spans="6:7" x14ac:dyDescent="0.2">
      <c r="F2088" s="22"/>
      <c r="G2088" s="22"/>
    </row>
    <row r="2089" spans="6:7" x14ac:dyDescent="0.2">
      <c r="F2089" s="22"/>
      <c r="G2089" s="22"/>
    </row>
    <row r="2090" spans="6:7" x14ac:dyDescent="0.2">
      <c r="F2090" s="22"/>
      <c r="G2090" s="22"/>
    </row>
    <row r="2091" spans="6:7" x14ac:dyDescent="0.2">
      <c r="F2091" s="22"/>
      <c r="G2091" s="22"/>
    </row>
    <row r="2092" spans="6:7" x14ac:dyDescent="0.2">
      <c r="F2092" s="22"/>
      <c r="G2092" s="22"/>
    </row>
    <row r="2093" spans="6:7" x14ac:dyDescent="0.2">
      <c r="F2093" s="22"/>
      <c r="G2093" s="22"/>
    </row>
    <row r="2094" spans="6:7" x14ac:dyDescent="0.2">
      <c r="F2094" s="22"/>
      <c r="G2094" s="22"/>
    </row>
    <row r="2095" spans="6:7" x14ac:dyDescent="0.2">
      <c r="F2095" s="22"/>
      <c r="G2095" s="22"/>
    </row>
    <row r="2096" spans="6:7" x14ac:dyDescent="0.2">
      <c r="F2096" s="22"/>
      <c r="G2096" s="22"/>
    </row>
    <row r="2097" spans="6:7" x14ac:dyDescent="0.2">
      <c r="F2097" s="22"/>
      <c r="G2097" s="22"/>
    </row>
    <row r="2098" spans="6:7" x14ac:dyDescent="0.2">
      <c r="F2098" s="22"/>
      <c r="G2098" s="22"/>
    </row>
    <row r="2099" spans="6:7" x14ac:dyDescent="0.2">
      <c r="F2099" s="22"/>
      <c r="G2099" s="22"/>
    </row>
    <row r="2100" spans="6:7" x14ac:dyDescent="0.2">
      <c r="F2100" s="22"/>
      <c r="G2100" s="22"/>
    </row>
    <row r="2101" spans="6:7" x14ac:dyDescent="0.2">
      <c r="F2101" s="22"/>
      <c r="G2101" s="22"/>
    </row>
    <row r="2102" spans="6:7" x14ac:dyDescent="0.2">
      <c r="F2102" s="22"/>
      <c r="G2102" s="22"/>
    </row>
    <row r="2103" spans="6:7" x14ac:dyDescent="0.2">
      <c r="F2103" s="22"/>
      <c r="G2103" s="22"/>
    </row>
    <row r="2104" spans="6:7" x14ac:dyDescent="0.2">
      <c r="F2104" s="22"/>
      <c r="G2104" s="22"/>
    </row>
    <row r="2105" spans="6:7" x14ac:dyDescent="0.2">
      <c r="F2105" s="22"/>
      <c r="G2105" s="22"/>
    </row>
    <row r="2106" spans="6:7" x14ac:dyDescent="0.2">
      <c r="F2106" s="22"/>
      <c r="G2106" s="22"/>
    </row>
    <row r="2107" spans="6:7" x14ac:dyDescent="0.2">
      <c r="F2107" s="22"/>
      <c r="G2107" s="22"/>
    </row>
    <row r="2108" spans="6:7" x14ac:dyDescent="0.2">
      <c r="F2108" s="22"/>
      <c r="G2108" s="22"/>
    </row>
    <row r="2109" spans="6:7" x14ac:dyDescent="0.2">
      <c r="F2109" s="22"/>
      <c r="G2109" s="22"/>
    </row>
    <row r="2110" spans="6:7" x14ac:dyDescent="0.2">
      <c r="F2110" s="22"/>
      <c r="G2110" s="22"/>
    </row>
    <row r="2111" spans="6:7" x14ac:dyDescent="0.2">
      <c r="F2111" s="22"/>
      <c r="G2111" s="22"/>
    </row>
    <row r="2112" spans="6:7" x14ac:dyDescent="0.2">
      <c r="F2112" s="22"/>
      <c r="G2112" s="22"/>
    </row>
    <row r="2113" spans="6:7" x14ac:dyDescent="0.2">
      <c r="F2113" s="22"/>
      <c r="G2113" s="22"/>
    </row>
    <row r="2114" spans="6:7" x14ac:dyDescent="0.2">
      <c r="F2114" s="22"/>
      <c r="G2114" s="22"/>
    </row>
    <row r="2115" spans="6:7" x14ac:dyDescent="0.2">
      <c r="F2115" s="22"/>
      <c r="G2115" s="22"/>
    </row>
    <row r="2116" spans="6:7" x14ac:dyDescent="0.2">
      <c r="F2116" s="22"/>
      <c r="G2116" s="22"/>
    </row>
    <row r="2117" spans="6:7" x14ac:dyDescent="0.2">
      <c r="F2117" s="22"/>
      <c r="G2117" s="22"/>
    </row>
    <row r="2118" spans="6:7" x14ac:dyDescent="0.2">
      <c r="F2118" s="22"/>
      <c r="G2118" s="22"/>
    </row>
    <row r="2119" spans="6:7" x14ac:dyDescent="0.2">
      <c r="F2119" s="22"/>
      <c r="G2119" s="22"/>
    </row>
    <row r="2120" spans="6:7" x14ac:dyDescent="0.2">
      <c r="F2120" s="22"/>
      <c r="G2120" s="22"/>
    </row>
    <row r="2121" spans="6:7" x14ac:dyDescent="0.2">
      <c r="F2121" s="22"/>
      <c r="G2121" s="22"/>
    </row>
    <row r="2122" spans="6:7" x14ac:dyDescent="0.2">
      <c r="F2122" s="22"/>
      <c r="G2122" s="22"/>
    </row>
    <row r="2123" spans="6:7" x14ac:dyDescent="0.2">
      <c r="F2123" s="22"/>
      <c r="G2123" s="22"/>
    </row>
    <row r="2124" spans="6:7" x14ac:dyDescent="0.2">
      <c r="F2124" s="22"/>
      <c r="G2124" s="22"/>
    </row>
    <row r="2125" spans="6:7" x14ac:dyDescent="0.2">
      <c r="F2125" s="22"/>
      <c r="G2125" s="22"/>
    </row>
    <row r="2126" spans="6:7" x14ac:dyDescent="0.2">
      <c r="F2126" s="22"/>
      <c r="G2126" s="22"/>
    </row>
    <row r="2127" spans="6:7" x14ac:dyDescent="0.2">
      <c r="F2127" s="22"/>
      <c r="G2127" s="22"/>
    </row>
    <row r="2128" spans="6:7" x14ac:dyDescent="0.2">
      <c r="F2128" s="22"/>
      <c r="G2128" s="22"/>
    </row>
    <row r="2129" spans="6:7" x14ac:dyDescent="0.2">
      <c r="F2129" s="22"/>
      <c r="G2129" s="22"/>
    </row>
    <row r="2130" spans="6:7" x14ac:dyDescent="0.2">
      <c r="F2130" s="22"/>
      <c r="G2130" s="22"/>
    </row>
    <row r="2131" spans="6:7" x14ac:dyDescent="0.2">
      <c r="F2131" s="22"/>
      <c r="G2131" s="22"/>
    </row>
    <row r="2132" spans="6:7" x14ac:dyDescent="0.2">
      <c r="F2132" s="22"/>
      <c r="G2132" s="22"/>
    </row>
    <row r="2133" spans="6:7" x14ac:dyDescent="0.2">
      <c r="F2133" s="22"/>
      <c r="G2133" s="22"/>
    </row>
    <row r="2134" spans="6:7" x14ac:dyDescent="0.2">
      <c r="F2134" s="22"/>
      <c r="G2134" s="22"/>
    </row>
    <row r="2135" spans="6:7" x14ac:dyDescent="0.2">
      <c r="F2135" s="22"/>
      <c r="G2135" s="22"/>
    </row>
    <row r="2136" spans="6:7" x14ac:dyDescent="0.2">
      <c r="F2136" s="22"/>
      <c r="G2136" s="22"/>
    </row>
    <row r="2137" spans="6:7" x14ac:dyDescent="0.2">
      <c r="F2137" s="22"/>
      <c r="G2137" s="22"/>
    </row>
    <row r="2138" spans="6:7" x14ac:dyDescent="0.2">
      <c r="F2138" s="22"/>
      <c r="G2138" s="22"/>
    </row>
    <row r="2139" spans="6:7" x14ac:dyDescent="0.2">
      <c r="F2139" s="22"/>
      <c r="G2139" s="22"/>
    </row>
    <row r="2140" spans="6:7" x14ac:dyDescent="0.2">
      <c r="F2140" s="22"/>
      <c r="G2140" s="22"/>
    </row>
    <row r="2141" spans="6:7" x14ac:dyDescent="0.2">
      <c r="F2141" s="22"/>
      <c r="G2141" s="22"/>
    </row>
    <row r="2142" spans="6:7" x14ac:dyDescent="0.2">
      <c r="F2142" s="22"/>
      <c r="G2142" s="22"/>
    </row>
    <row r="2143" spans="6:7" x14ac:dyDescent="0.2">
      <c r="F2143" s="22"/>
      <c r="G2143" s="22"/>
    </row>
    <row r="2144" spans="6:7" x14ac:dyDescent="0.2">
      <c r="F2144" s="22"/>
      <c r="G2144" s="22"/>
    </row>
    <row r="2145" spans="6:7" x14ac:dyDescent="0.2">
      <c r="F2145" s="22"/>
      <c r="G2145" s="22"/>
    </row>
    <row r="2146" spans="6:7" x14ac:dyDescent="0.2">
      <c r="F2146" s="22"/>
      <c r="G2146" s="22"/>
    </row>
    <row r="2147" spans="6:7" x14ac:dyDescent="0.2">
      <c r="F2147" s="22"/>
      <c r="G2147" s="22"/>
    </row>
    <row r="2148" spans="6:7" x14ac:dyDescent="0.2">
      <c r="F2148" s="22"/>
      <c r="G2148" s="22"/>
    </row>
    <row r="2149" spans="6:7" x14ac:dyDescent="0.2">
      <c r="F2149" s="22"/>
      <c r="G2149" s="22"/>
    </row>
    <row r="2150" spans="6:7" x14ac:dyDescent="0.2">
      <c r="F2150" s="22"/>
      <c r="G2150" s="22"/>
    </row>
    <row r="2151" spans="6:7" x14ac:dyDescent="0.2">
      <c r="F2151" s="22"/>
      <c r="G2151" s="22"/>
    </row>
    <row r="2152" spans="6:7" x14ac:dyDescent="0.2">
      <c r="F2152" s="22"/>
      <c r="G2152" s="22"/>
    </row>
    <row r="2153" spans="6:7" x14ac:dyDescent="0.2">
      <c r="F2153" s="22"/>
      <c r="G2153" s="22"/>
    </row>
    <row r="2154" spans="6:7" x14ac:dyDescent="0.2">
      <c r="F2154" s="22"/>
      <c r="G2154" s="22"/>
    </row>
    <row r="2155" spans="6:7" x14ac:dyDescent="0.2">
      <c r="F2155" s="22"/>
      <c r="G2155" s="22"/>
    </row>
    <row r="2156" spans="6:7" x14ac:dyDescent="0.2">
      <c r="F2156" s="22"/>
      <c r="G2156" s="22"/>
    </row>
    <row r="2157" spans="6:7" x14ac:dyDescent="0.2">
      <c r="F2157" s="22"/>
      <c r="G2157" s="22"/>
    </row>
    <row r="2158" spans="6:7" x14ac:dyDescent="0.2">
      <c r="F2158" s="22"/>
      <c r="G2158" s="22"/>
    </row>
    <row r="2159" spans="6:7" x14ac:dyDescent="0.2">
      <c r="F2159" s="22"/>
      <c r="G2159" s="22"/>
    </row>
    <row r="2160" spans="6:7" x14ac:dyDescent="0.2">
      <c r="F2160" s="22"/>
      <c r="G2160" s="22"/>
    </row>
    <row r="2161" spans="6:7" x14ac:dyDescent="0.2">
      <c r="F2161" s="22"/>
      <c r="G2161" s="22"/>
    </row>
    <row r="2162" spans="6:7" x14ac:dyDescent="0.2">
      <c r="F2162" s="22"/>
      <c r="G2162" s="22"/>
    </row>
    <row r="2163" spans="6:7" x14ac:dyDescent="0.2">
      <c r="F2163" s="22"/>
      <c r="G2163" s="22"/>
    </row>
    <row r="2164" spans="6:7" x14ac:dyDescent="0.2">
      <c r="F2164" s="22"/>
      <c r="G2164" s="22"/>
    </row>
    <row r="2165" spans="6:7" x14ac:dyDescent="0.2">
      <c r="F2165" s="22"/>
      <c r="G2165" s="22"/>
    </row>
    <row r="2166" spans="6:7" x14ac:dyDescent="0.2">
      <c r="F2166" s="22"/>
      <c r="G2166" s="22"/>
    </row>
    <row r="2167" spans="6:7" x14ac:dyDescent="0.2">
      <c r="F2167" s="22"/>
      <c r="G2167" s="22"/>
    </row>
    <row r="2168" spans="6:7" x14ac:dyDescent="0.2">
      <c r="F2168" s="22"/>
      <c r="G2168" s="22"/>
    </row>
    <row r="2169" spans="6:7" x14ac:dyDescent="0.2">
      <c r="F2169" s="22"/>
      <c r="G2169" s="22"/>
    </row>
  </sheetData>
  <mergeCells count="30">
    <mergeCell ref="Y4:Z4"/>
    <mergeCell ref="W3:W4"/>
    <mergeCell ref="R3:R4"/>
    <mergeCell ref="P3:P4"/>
    <mergeCell ref="Q3:Q4"/>
    <mergeCell ref="V3:V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E205:F205"/>
    <mergeCell ref="A201:E201"/>
    <mergeCell ref="O3:O4"/>
    <mergeCell ref="G3:G4"/>
    <mergeCell ref="J3:J4"/>
    <mergeCell ref="K3:K4"/>
    <mergeCell ref="I3:I4"/>
    <mergeCell ref="N3:N4"/>
  </mergeCells>
  <phoneticPr fontId="9" type="noConversion"/>
  <pageMargins left="0.19685039370078741" right="0" top="0.74803149606299213" bottom="0.31496062992125984" header="0" footer="0"/>
  <pageSetup paperSize="9" scale="50" fitToHeight="3" orientation="landscape" r:id="rId1"/>
  <headerFooter alignWithMargins="0"/>
  <rowBreaks count="3" manualBreakCount="3">
    <brk id="36" max="22" man="1"/>
    <brk id="71" max="22" man="1"/>
    <brk id="14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2018-07-26T13:51:54Z</cp:lastPrinted>
  <dcterms:created xsi:type="dcterms:W3CDTF">2004-10-20T06:45:28Z</dcterms:created>
  <dcterms:modified xsi:type="dcterms:W3CDTF">2018-07-27T06:15:01Z</dcterms:modified>
</cp:coreProperties>
</file>