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3525" windowWidth="6000" windowHeight="3045" tabRatio="555"/>
  </bookViews>
  <sheets>
    <sheet name="01.04" sheetId="20" r:id="rId1"/>
  </sheets>
  <definedNames>
    <definedName name="_xlnm._FilterDatabase" localSheetId="0" hidden="1">'01.04'!$C$1:$C$2072</definedName>
    <definedName name="_xlnm.Print_Titles" localSheetId="0">'01.04'!$2:$5</definedName>
    <definedName name="_xlnm.Print_Area" localSheetId="0">'01.04'!$A$1:$W$122</definedName>
  </definedNames>
  <calcPr calcId="125725" fullCalcOnLoad="1"/>
</workbook>
</file>

<file path=xl/calcChain.xml><?xml version="1.0" encoding="utf-8"?>
<calcChain xmlns="http://schemas.openxmlformats.org/spreadsheetml/2006/main">
  <c r="Q115" i="20"/>
  <c r="Q111"/>
  <c r="Q110"/>
  <c r="K112"/>
  <c r="K102"/>
  <c r="K86"/>
  <c r="Q72"/>
  <c r="Q88"/>
  <c r="Q45"/>
  <c r="Q19"/>
  <c r="Q18"/>
  <c r="K109"/>
  <c r="K110"/>
  <c r="U110"/>
  <c r="T110"/>
  <c r="S110"/>
  <c r="R110"/>
  <c r="P110"/>
  <c r="J110"/>
  <c r="W110"/>
  <c r="V110"/>
  <c r="S116"/>
  <c r="K44"/>
  <c r="O26"/>
  <c r="Q104"/>
  <c r="O8"/>
  <c r="N8"/>
  <c r="M8"/>
  <c r="L8"/>
  <c r="G8"/>
  <c r="H8"/>
  <c r="F8"/>
  <c r="U109"/>
  <c r="T109"/>
  <c r="W109"/>
  <c r="S109"/>
  <c r="R109"/>
  <c r="P109"/>
  <c r="J109"/>
  <c r="O7"/>
  <c r="N7"/>
  <c r="M7"/>
  <c r="L7"/>
  <c r="H7"/>
  <c r="G7"/>
  <c r="F7"/>
  <c r="J13"/>
  <c r="K13"/>
  <c r="T13"/>
  <c r="R13"/>
  <c r="S13"/>
  <c r="V109"/>
  <c r="U13"/>
  <c r="W13"/>
  <c r="V13"/>
  <c r="F26"/>
  <c r="P118"/>
  <c r="P116"/>
  <c r="K36"/>
  <c r="K30"/>
  <c r="J89"/>
  <c r="J90"/>
  <c r="J91"/>
  <c r="J92"/>
  <c r="J93"/>
  <c r="J94"/>
  <c r="J95"/>
  <c r="J96"/>
  <c r="J97"/>
  <c r="J98"/>
  <c r="J99"/>
  <c r="J100"/>
  <c r="J101"/>
  <c r="J102"/>
  <c r="J103"/>
  <c r="J104"/>
  <c r="J105"/>
  <c r="J106"/>
  <c r="J107"/>
  <c r="J108"/>
  <c r="J111"/>
  <c r="J112"/>
  <c r="J113"/>
  <c r="J114"/>
  <c r="J115"/>
  <c r="J116"/>
  <c r="J117"/>
  <c r="J118"/>
  <c r="Q14"/>
  <c r="Q15"/>
  <c r="Q27"/>
  <c r="Q29"/>
  <c r="Q41"/>
  <c r="Q48"/>
  <c r="Q51"/>
  <c r="Q56"/>
  <c r="Q57"/>
  <c r="Q60"/>
  <c r="Q61"/>
  <c r="Q62"/>
  <c r="Q68"/>
  <c r="Q69"/>
  <c r="Q71"/>
  <c r="Q75"/>
  <c r="Q76"/>
  <c r="Q77"/>
  <c r="Q78"/>
  <c r="Q79"/>
  <c r="Q80"/>
  <c r="Q84"/>
  <c r="Q85"/>
  <c r="Q89"/>
  <c r="Q90"/>
  <c r="Q91"/>
  <c r="Q92"/>
  <c r="Q94"/>
  <c r="Q95"/>
  <c r="Q96"/>
  <c r="Q97"/>
  <c r="Q98"/>
  <c r="Q99"/>
  <c r="Q100"/>
  <c r="Q103"/>
  <c r="Q105"/>
  <c r="Q106"/>
  <c r="Q107"/>
  <c r="Q108"/>
  <c r="Q118"/>
  <c r="K68"/>
  <c r="K69"/>
  <c r="K70"/>
  <c r="K71"/>
  <c r="K72"/>
  <c r="K73"/>
  <c r="K78"/>
  <c r="K81"/>
  <c r="K82"/>
  <c r="K84"/>
  <c r="K85"/>
  <c r="K89"/>
  <c r="K90"/>
  <c r="K91"/>
  <c r="K92"/>
  <c r="K94"/>
  <c r="K95"/>
  <c r="K96"/>
  <c r="K97"/>
  <c r="K98"/>
  <c r="K99"/>
  <c r="K100"/>
  <c r="K101"/>
  <c r="K103"/>
  <c r="K105"/>
  <c r="K106"/>
  <c r="K107"/>
  <c r="K108"/>
  <c r="K114"/>
  <c r="K118"/>
  <c r="U69"/>
  <c r="N26"/>
  <c r="J24"/>
  <c r="K24"/>
  <c r="P24"/>
  <c r="R24"/>
  <c r="S24"/>
  <c r="T24"/>
  <c r="U24"/>
  <c r="Q26"/>
  <c r="V24"/>
  <c r="W24"/>
  <c r="N74"/>
  <c r="U36"/>
  <c r="T36"/>
  <c r="S36"/>
  <c r="R36"/>
  <c r="P36"/>
  <c r="J36"/>
  <c r="W36"/>
  <c r="V36"/>
  <c r="P9"/>
  <c r="P10"/>
  <c r="P11"/>
  <c r="P14"/>
  <c r="P15"/>
  <c r="P16"/>
  <c r="P17"/>
  <c r="P18"/>
  <c r="P19"/>
  <c r="P20"/>
  <c r="P21"/>
  <c r="P22"/>
  <c r="P23"/>
  <c r="P27"/>
  <c r="P28"/>
  <c r="P29"/>
  <c r="P30"/>
  <c r="P31"/>
  <c r="P32"/>
  <c r="P33"/>
  <c r="P34"/>
  <c r="P35"/>
  <c r="P37"/>
  <c r="P38"/>
  <c r="P39"/>
  <c r="P40"/>
  <c r="P41"/>
  <c r="P42"/>
  <c r="P43"/>
  <c r="P44"/>
  <c r="P45"/>
  <c r="P46"/>
  <c r="P48"/>
  <c r="P49"/>
  <c r="P50"/>
  <c r="P51"/>
  <c r="P52"/>
  <c r="P53"/>
  <c r="P54"/>
  <c r="P55"/>
  <c r="P56"/>
  <c r="P57"/>
  <c r="P58"/>
  <c r="P60"/>
  <c r="P61"/>
  <c r="P62"/>
  <c r="P63"/>
  <c r="P65"/>
  <c r="P66"/>
  <c r="P67"/>
  <c r="P68"/>
  <c r="P69"/>
  <c r="P70"/>
  <c r="P71"/>
  <c r="P72"/>
  <c r="P73"/>
  <c r="P75"/>
  <c r="P76"/>
  <c r="P77"/>
  <c r="P78"/>
  <c r="P79"/>
  <c r="P80"/>
  <c r="P81"/>
  <c r="P82"/>
  <c r="P83"/>
  <c r="P84"/>
  <c r="P85"/>
  <c r="P86"/>
  <c r="J9"/>
  <c r="K9"/>
  <c r="J10"/>
  <c r="K10"/>
  <c r="J11"/>
  <c r="K11"/>
  <c r="J12"/>
  <c r="K12"/>
  <c r="J14"/>
  <c r="K14"/>
  <c r="J15"/>
  <c r="K15"/>
  <c r="J16"/>
  <c r="J17"/>
  <c r="J18"/>
  <c r="K18"/>
  <c r="J19"/>
  <c r="K19"/>
  <c r="J20"/>
  <c r="K20"/>
  <c r="J21"/>
  <c r="K21"/>
  <c r="J22"/>
  <c r="K22"/>
  <c r="J23"/>
  <c r="J27"/>
  <c r="K27"/>
  <c r="J28"/>
  <c r="K28"/>
  <c r="J29"/>
  <c r="K29"/>
  <c r="J30"/>
  <c r="J31"/>
  <c r="J32"/>
  <c r="J33"/>
  <c r="K33"/>
  <c r="J34"/>
  <c r="J35"/>
  <c r="J37"/>
  <c r="K37"/>
  <c r="J38"/>
  <c r="K38"/>
  <c r="J39"/>
  <c r="J40"/>
  <c r="K40"/>
  <c r="J41"/>
  <c r="K41"/>
  <c r="J42"/>
  <c r="K42"/>
  <c r="J43"/>
  <c r="K43"/>
  <c r="J44"/>
  <c r="J45"/>
  <c r="K45"/>
  <c r="J46"/>
  <c r="K46"/>
  <c r="J48"/>
  <c r="K48"/>
  <c r="J49"/>
  <c r="K49"/>
  <c r="J50"/>
  <c r="K50"/>
  <c r="J51"/>
  <c r="K51"/>
  <c r="J52"/>
  <c r="J53"/>
  <c r="K53"/>
  <c r="J54"/>
  <c r="K54"/>
  <c r="J55"/>
  <c r="K55"/>
  <c r="J56"/>
  <c r="K56"/>
  <c r="J57"/>
  <c r="K57"/>
  <c r="J58"/>
  <c r="K58"/>
  <c r="J60"/>
  <c r="K60"/>
  <c r="J61"/>
  <c r="K61"/>
  <c r="J62"/>
  <c r="K62"/>
  <c r="J63"/>
  <c r="K63"/>
  <c r="J65"/>
  <c r="K65"/>
  <c r="J66"/>
  <c r="K66"/>
  <c r="J67"/>
  <c r="K67"/>
  <c r="J68"/>
  <c r="J69"/>
  <c r="J70"/>
  <c r="J71"/>
  <c r="J72"/>
  <c r="J73"/>
  <c r="J75"/>
  <c r="J76"/>
  <c r="J77"/>
  <c r="J78"/>
  <c r="J79"/>
  <c r="J80"/>
  <c r="J81"/>
  <c r="J82"/>
  <c r="J83"/>
  <c r="J84"/>
  <c r="J85"/>
  <c r="J86"/>
  <c r="U86"/>
  <c r="T86"/>
  <c r="S86"/>
  <c r="R86"/>
  <c r="V86"/>
  <c r="R118"/>
  <c r="S118"/>
  <c r="T118"/>
  <c r="U118"/>
  <c r="V118"/>
  <c r="W118"/>
  <c r="U120"/>
  <c r="T120"/>
  <c r="R120"/>
  <c r="P120"/>
  <c r="U117"/>
  <c r="T117"/>
  <c r="S117"/>
  <c r="R117"/>
  <c r="P117"/>
  <c r="U116"/>
  <c r="T116"/>
  <c r="R116"/>
  <c r="U115"/>
  <c r="T115"/>
  <c r="W115"/>
  <c r="S115"/>
  <c r="R115"/>
  <c r="P115"/>
  <c r="U114"/>
  <c r="T114"/>
  <c r="S114"/>
  <c r="R114"/>
  <c r="P114"/>
  <c r="U113"/>
  <c r="T113"/>
  <c r="S113"/>
  <c r="R113"/>
  <c r="P113"/>
  <c r="U112"/>
  <c r="T112"/>
  <c r="W112"/>
  <c r="S112"/>
  <c r="R112"/>
  <c r="P112"/>
  <c r="U111"/>
  <c r="T111"/>
  <c r="S111"/>
  <c r="R111"/>
  <c r="P111"/>
  <c r="U108"/>
  <c r="T108"/>
  <c r="S108"/>
  <c r="R108"/>
  <c r="P108"/>
  <c r="U107"/>
  <c r="T107"/>
  <c r="S107"/>
  <c r="R107"/>
  <c r="P107"/>
  <c r="U106"/>
  <c r="T106"/>
  <c r="S106"/>
  <c r="R106"/>
  <c r="P106"/>
  <c r="U105"/>
  <c r="T105"/>
  <c r="S105"/>
  <c r="R105"/>
  <c r="P105"/>
  <c r="U104"/>
  <c r="T104"/>
  <c r="S104"/>
  <c r="R104"/>
  <c r="P104"/>
  <c r="U103"/>
  <c r="T103"/>
  <c r="S103"/>
  <c r="R103"/>
  <c r="P103"/>
  <c r="U102"/>
  <c r="T102"/>
  <c r="S102"/>
  <c r="R102"/>
  <c r="P102"/>
  <c r="U101"/>
  <c r="T101"/>
  <c r="S101"/>
  <c r="R101"/>
  <c r="P101"/>
  <c r="U100"/>
  <c r="T100"/>
  <c r="S100"/>
  <c r="R100"/>
  <c r="P100"/>
  <c r="U99"/>
  <c r="T99"/>
  <c r="S99"/>
  <c r="R99"/>
  <c r="P99"/>
  <c r="U98"/>
  <c r="T98"/>
  <c r="S98"/>
  <c r="R98"/>
  <c r="P98"/>
  <c r="U97"/>
  <c r="T97"/>
  <c r="S97"/>
  <c r="R97"/>
  <c r="P97"/>
  <c r="U96"/>
  <c r="T96"/>
  <c r="S96"/>
  <c r="R96"/>
  <c r="P96"/>
  <c r="U95"/>
  <c r="T95"/>
  <c r="S95"/>
  <c r="R95"/>
  <c r="P95"/>
  <c r="U94"/>
  <c r="T94"/>
  <c r="S94"/>
  <c r="R94"/>
  <c r="P94"/>
  <c r="U93"/>
  <c r="T93"/>
  <c r="S93"/>
  <c r="R93"/>
  <c r="P93"/>
  <c r="U92"/>
  <c r="T92"/>
  <c r="S92"/>
  <c r="R92"/>
  <c r="P92"/>
  <c r="U91"/>
  <c r="T91"/>
  <c r="S91"/>
  <c r="R91"/>
  <c r="P91"/>
  <c r="U90"/>
  <c r="T90"/>
  <c r="S90"/>
  <c r="R90"/>
  <c r="P90"/>
  <c r="U89"/>
  <c r="T89"/>
  <c r="S89"/>
  <c r="R89"/>
  <c r="P89"/>
  <c r="U88"/>
  <c r="T88"/>
  <c r="S88"/>
  <c r="R88"/>
  <c r="P88"/>
  <c r="J88"/>
  <c r="U87"/>
  <c r="T87"/>
  <c r="S87"/>
  <c r="R87"/>
  <c r="P87"/>
  <c r="J87"/>
  <c r="U85"/>
  <c r="T85"/>
  <c r="S85"/>
  <c r="R85"/>
  <c r="U84"/>
  <c r="T84"/>
  <c r="S84"/>
  <c r="R84"/>
  <c r="U83"/>
  <c r="T83"/>
  <c r="S83"/>
  <c r="R83"/>
  <c r="U82"/>
  <c r="T82"/>
  <c r="S82"/>
  <c r="R82"/>
  <c r="U81"/>
  <c r="T81"/>
  <c r="S81"/>
  <c r="R81"/>
  <c r="U80"/>
  <c r="T80"/>
  <c r="S80"/>
  <c r="R80"/>
  <c r="U79"/>
  <c r="T79"/>
  <c r="S79"/>
  <c r="R79"/>
  <c r="U78"/>
  <c r="T78"/>
  <c r="S78"/>
  <c r="R78"/>
  <c r="U77"/>
  <c r="T77"/>
  <c r="S77"/>
  <c r="R77"/>
  <c r="U76"/>
  <c r="T76"/>
  <c r="S76"/>
  <c r="R76"/>
  <c r="U75"/>
  <c r="T75"/>
  <c r="S75"/>
  <c r="S74"/>
  <c r="R75"/>
  <c r="R74"/>
  <c r="O74"/>
  <c r="Q74"/>
  <c r="M74"/>
  <c r="L74"/>
  <c r="H74"/>
  <c r="G74"/>
  <c r="F74"/>
  <c r="U73"/>
  <c r="T73"/>
  <c r="S73"/>
  <c r="R73"/>
  <c r="U72"/>
  <c r="T72"/>
  <c r="S72"/>
  <c r="R72"/>
  <c r="U71"/>
  <c r="T71"/>
  <c r="S71"/>
  <c r="R71"/>
  <c r="U70"/>
  <c r="T70"/>
  <c r="S70"/>
  <c r="R70"/>
  <c r="T69"/>
  <c r="S69"/>
  <c r="R69"/>
  <c r="U68"/>
  <c r="T68"/>
  <c r="S68"/>
  <c r="R68"/>
  <c r="U67"/>
  <c r="T67"/>
  <c r="S67"/>
  <c r="R67"/>
  <c r="U66"/>
  <c r="T66"/>
  <c r="S66"/>
  <c r="R66"/>
  <c r="U65"/>
  <c r="T65"/>
  <c r="S65"/>
  <c r="R65"/>
  <c r="R64"/>
  <c r="O64"/>
  <c r="N64"/>
  <c r="M64"/>
  <c r="L64"/>
  <c r="H64"/>
  <c r="G64"/>
  <c r="F64"/>
  <c r="U63"/>
  <c r="T63"/>
  <c r="S63"/>
  <c r="R63"/>
  <c r="U62"/>
  <c r="T62"/>
  <c r="S62"/>
  <c r="R62"/>
  <c r="U61"/>
  <c r="T61"/>
  <c r="S61"/>
  <c r="R61"/>
  <c r="U60"/>
  <c r="T60"/>
  <c r="S60"/>
  <c r="R60"/>
  <c r="U59"/>
  <c r="T59"/>
  <c r="S59"/>
  <c r="R59"/>
  <c r="O59"/>
  <c r="N59"/>
  <c r="M59"/>
  <c r="L59"/>
  <c r="H59"/>
  <c r="G59"/>
  <c r="F59"/>
  <c r="U58"/>
  <c r="T58"/>
  <c r="S58"/>
  <c r="R58"/>
  <c r="U57"/>
  <c r="T57"/>
  <c r="S57"/>
  <c r="R57"/>
  <c r="U56"/>
  <c r="T56"/>
  <c r="S56"/>
  <c r="R56"/>
  <c r="U55"/>
  <c r="T55"/>
  <c r="S55"/>
  <c r="R55"/>
  <c r="U54"/>
  <c r="T54"/>
  <c r="S54"/>
  <c r="R54"/>
  <c r="U53"/>
  <c r="T53"/>
  <c r="S53"/>
  <c r="R53"/>
  <c r="U52"/>
  <c r="T52"/>
  <c r="S52"/>
  <c r="R52"/>
  <c r="U51"/>
  <c r="T51"/>
  <c r="S51"/>
  <c r="R51"/>
  <c r="U50"/>
  <c r="T50"/>
  <c r="S50"/>
  <c r="R50"/>
  <c r="U49"/>
  <c r="T49"/>
  <c r="S49"/>
  <c r="R49"/>
  <c r="U48"/>
  <c r="T48"/>
  <c r="S48"/>
  <c r="S47"/>
  <c r="R48"/>
  <c r="O47"/>
  <c r="N47"/>
  <c r="N119"/>
  <c r="M47"/>
  <c r="L47"/>
  <c r="H47"/>
  <c r="G47"/>
  <c r="F47"/>
  <c r="F119"/>
  <c r="U46"/>
  <c r="T46"/>
  <c r="S46"/>
  <c r="R46"/>
  <c r="U45"/>
  <c r="T45"/>
  <c r="S45"/>
  <c r="R45"/>
  <c r="U44"/>
  <c r="T44"/>
  <c r="S44"/>
  <c r="R44"/>
  <c r="U43"/>
  <c r="T43"/>
  <c r="S43"/>
  <c r="R43"/>
  <c r="U42"/>
  <c r="T42"/>
  <c r="S42"/>
  <c r="R42"/>
  <c r="U41"/>
  <c r="T41"/>
  <c r="S41"/>
  <c r="R41"/>
  <c r="U40"/>
  <c r="T40"/>
  <c r="S40"/>
  <c r="R40"/>
  <c r="U39"/>
  <c r="T39"/>
  <c r="S39"/>
  <c r="R39"/>
  <c r="U38"/>
  <c r="T38"/>
  <c r="S38"/>
  <c r="R38"/>
  <c r="U37"/>
  <c r="T37"/>
  <c r="S37"/>
  <c r="R37"/>
  <c r="U35"/>
  <c r="T35"/>
  <c r="S35"/>
  <c r="R35"/>
  <c r="U34"/>
  <c r="T34"/>
  <c r="S34"/>
  <c r="R34"/>
  <c r="U33"/>
  <c r="T33"/>
  <c r="S33"/>
  <c r="R33"/>
  <c r="U32"/>
  <c r="T32"/>
  <c r="S32"/>
  <c r="R32"/>
  <c r="U31"/>
  <c r="T31"/>
  <c r="S31"/>
  <c r="R31"/>
  <c r="U30"/>
  <c r="T30"/>
  <c r="S30"/>
  <c r="R30"/>
  <c r="U29"/>
  <c r="T29"/>
  <c r="S29"/>
  <c r="R29"/>
  <c r="U28"/>
  <c r="T28"/>
  <c r="S28"/>
  <c r="R28"/>
  <c r="U27"/>
  <c r="T27"/>
  <c r="S27"/>
  <c r="R27"/>
  <c r="M26"/>
  <c r="L26"/>
  <c r="H26"/>
  <c r="H119"/>
  <c r="G26"/>
  <c r="G119"/>
  <c r="U23"/>
  <c r="T23"/>
  <c r="S23"/>
  <c r="R23"/>
  <c r="U22"/>
  <c r="T22"/>
  <c r="S22"/>
  <c r="R22"/>
  <c r="U21"/>
  <c r="T21"/>
  <c r="S21"/>
  <c r="R21"/>
  <c r="U20"/>
  <c r="T20"/>
  <c r="S20"/>
  <c r="R20"/>
  <c r="U19"/>
  <c r="T19"/>
  <c r="S19"/>
  <c r="R19"/>
  <c r="U18"/>
  <c r="T18"/>
  <c r="S18"/>
  <c r="R18"/>
  <c r="U17"/>
  <c r="T17"/>
  <c r="S17"/>
  <c r="R17"/>
  <c r="U16"/>
  <c r="T16"/>
  <c r="T7"/>
  <c r="S16"/>
  <c r="R16"/>
  <c r="U15"/>
  <c r="T15"/>
  <c r="S15"/>
  <c r="R15"/>
  <c r="U14"/>
  <c r="T14"/>
  <c r="S14"/>
  <c r="R14"/>
  <c r="U12"/>
  <c r="T12"/>
  <c r="S12"/>
  <c r="R12"/>
  <c r="U11"/>
  <c r="T11"/>
  <c r="S11"/>
  <c r="R11"/>
  <c r="U10"/>
  <c r="T10"/>
  <c r="S10"/>
  <c r="R10"/>
  <c r="U9"/>
  <c r="T9"/>
  <c r="S9"/>
  <c r="R9"/>
  <c r="U3"/>
  <c r="T3"/>
  <c r="O3"/>
  <c r="N3"/>
  <c r="L119"/>
  <c r="W88"/>
  <c r="W102"/>
  <c r="W104"/>
  <c r="W111"/>
  <c r="O119"/>
  <c r="M119"/>
  <c r="N6"/>
  <c r="S8"/>
  <c r="U8"/>
  <c r="R8"/>
  <c r="T8"/>
  <c r="U7"/>
  <c r="M6"/>
  <c r="F6"/>
  <c r="R7"/>
  <c r="S7"/>
  <c r="O25"/>
  <c r="Q59"/>
  <c r="N25"/>
  <c r="Q25"/>
  <c r="Q47"/>
  <c r="K74"/>
  <c r="F25"/>
  <c r="H25"/>
  <c r="R26"/>
  <c r="R47"/>
  <c r="V8"/>
  <c r="L25"/>
  <c r="V21"/>
  <c r="W22"/>
  <c r="T64"/>
  <c r="V76"/>
  <c r="V115"/>
  <c r="S26"/>
  <c r="S64"/>
  <c r="V117"/>
  <c r="U64"/>
  <c r="U26"/>
  <c r="M25"/>
  <c r="V67"/>
  <c r="V66"/>
  <c r="V11"/>
  <c r="V10"/>
  <c r="V9"/>
  <c r="V55"/>
  <c r="V52"/>
  <c r="V48"/>
  <c r="V77"/>
  <c r="V120"/>
  <c r="V78"/>
  <c r="V88"/>
  <c r="V37"/>
  <c r="V42"/>
  <c r="V43"/>
  <c r="V81"/>
  <c r="P8"/>
  <c r="Q8"/>
  <c r="W14"/>
  <c r="V17"/>
  <c r="V22"/>
  <c r="J26"/>
  <c r="K26"/>
  <c r="P26"/>
  <c r="J47"/>
  <c r="K47"/>
  <c r="P47"/>
  <c r="K59"/>
  <c r="J59"/>
  <c r="P59"/>
  <c r="L6"/>
  <c r="V80"/>
  <c r="G6"/>
  <c r="P25"/>
  <c r="V27"/>
  <c r="V29"/>
  <c r="V44"/>
  <c r="V59"/>
  <c r="V60"/>
  <c r="V61"/>
  <c r="V62"/>
  <c r="J64"/>
  <c r="K64"/>
  <c r="P64"/>
  <c r="V68"/>
  <c r="V70"/>
  <c r="V71"/>
  <c r="V72"/>
  <c r="V73"/>
  <c r="J74"/>
  <c r="T74"/>
  <c r="V116"/>
  <c r="P74"/>
  <c r="V84"/>
  <c r="K8"/>
  <c r="J8"/>
  <c r="J119"/>
  <c r="V39"/>
  <c r="P7"/>
  <c r="V38"/>
  <c r="V33"/>
  <c r="V113"/>
  <c r="V14"/>
  <c r="V15"/>
  <c r="V16"/>
  <c r="V18"/>
  <c r="V19"/>
  <c r="V20"/>
  <c r="V23"/>
  <c r="V28"/>
  <c r="V30"/>
  <c r="V31"/>
  <c r="V32"/>
  <c r="V40"/>
  <c r="V41"/>
  <c r="V45"/>
  <c r="V49"/>
  <c r="W50"/>
  <c r="V50"/>
  <c r="V54"/>
  <c r="W56"/>
  <c r="V56"/>
  <c r="V69"/>
  <c r="V75"/>
  <c r="W79"/>
  <c r="V79"/>
  <c r="V82"/>
  <c r="V83"/>
  <c r="V87"/>
  <c r="W92"/>
  <c r="V92"/>
  <c r="W96"/>
  <c r="V96"/>
  <c r="W103"/>
  <c r="V103"/>
  <c r="V107"/>
  <c r="V112"/>
  <c r="W114"/>
  <c r="V114"/>
  <c r="V34"/>
  <c r="V35"/>
  <c r="V46"/>
  <c r="V51"/>
  <c r="V53"/>
  <c r="V57"/>
  <c r="V58"/>
  <c r="V63"/>
  <c r="V65"/>
  <c r="V85"/>
  <c r="V89"/>
  <c r="V90"/>
  <c r="V91"/>
  <c r="V93"/>
  <c r="V94"/>
  <c r="V95"/>
  <c r="V97"/>
  <c r="V98"/>
  <c r="V99"/>
  <c r="V100"/>
  <c r="V101"/>
  <c r="V102"/>
  <c r="V104"/>
  <c r="V105"/>
  <c r="V106"/>
  <c r="V108"/>
  <c r="V111"/>
  <c r="W81"/>
  <c r="W63"/>
  <c r="W59"/>
  <c r="W15"/>
  <c r="V12"/>
  <c r="W10"/>
  <c r="T47"/>
  <c r="W43"/>
  <c r="W42"/>
  <c r="W37"/>
  <c r="G25"/>
  <c r="J25"/>
  <c r="W73"/>
  <c r="W40"/>
  <c r="W41"/>
  <c r="W45"/>
  <c r="W58"/>
  <c r="W18"/>
  <c r="W19"/>
  <c r="W20"/>
  <c r="W21"/>
  <c r="W27"/>
  <c r="W28"/>
  <c r="W29"/>
  <c r="W38"/>
  <c r="W48"/>
  <c r="W55"/>
  <c r="W61"/>
  <c r="W62"/>
  <c r="W66"/>
  <c r="W71"/>
  <c r="W72"/>
  <c r="U74"/>
  <c r="W77"/>
  <c r="W80"/>
  <c r="W82"/>
  <c r="W84"/>
  <c r="W89"/>
  <c r="W90"/>
  <c r="W91"/>
  <c r="W94"/>
  <c r="W98"/>
  <c r="W99"/>
  <c r="W100"/>
  <c r="W106"/>
  <c r="W108"/>
  <c r="K7"/>
  <c r="W9"/>
  <c r="W11"/>
  <c r="W12"/>
  <c r="T26"/>
  <c r="W30"/>
  <c r="W33"/>
  <c r="W46"/>
  <c r="U47"/>
  <c r="J7"/>
  <c r="W49"/>
  <c r="W51"/>
  <c r="W53"/>
  <c r="W60"/>
  <c r="W65"/>
  <c r="W67"/>
  <c r="W68"/>
  <c r="W69"/>
  <c r="W70"/>
  <c r="W75"/>
  <c r="W76"/>
  <c r="W78"/>
  <c r="W101"/>
  <c r="W105"/>
  <c r="W54"/>
  <c r="W57"/>
  <c r="W85"/>
  <c r="W95"/>
  <c r="W97"/>
  <c r="W107"/>
  <c r="R25"/>
  <c r="R119"/>
  <c r="P119"/>
  <c r="S119"/>
  <c r="W64"/>
  <c r="U119"/>
  <c r="T119"/>
  <c r="W8"/>
  <c r="U25"/>
  <c r="T6"/>
  <c r="S25"/>
  <c r="R6"/>
  <c r="S6"/>
  <c r="W7"/>
  <c r="O6"/>
  <c r="P6"/>
  <c r="Q119"/>
  <c r="T25"/>
  <c r="H6"/>
  <c r="K119"/>
  <c r="F121"/>
  <c r="I24"/>
  <c r="V64"/>
  <c r="V74"/>
  <c r="W74"/>
  <c r="G121"/>
  <c r="L121"/>
  <c r="O121"/>
  <c r="M121"/>
  <c r="H121"/>
  <c r="K25"/>
  <c r="N121"/>
  <c r="V47"/>
  <c r="V7"/>
  <c r="W26"/>
  <c r="V26"/>
  <c r="V119"/>
  <c r="W47"/>
  <c r="P121"/>
  <c r="I112"/>
  <c r="I110"/>
  <c r="I13"/>
  <c r="T121"/>
  <c r="W25"/>
  <c r="V25"/>
  <c r="I22"/>
  <c r="I46"/>
  <c r="I68"/>
  <c r="I73"/>
  <c r="I55"/>
  <c r="I98"/>
  <c r="J6"/>
  <c r="I79"/>
  <c r="I103"/>
  <c r="I20"/>
  <c r="I66"/>
  <c r="I113"/>
  <c r="I102"/>
  <c r="I33"/>
  <c r="I63"/>
  <c r="I44"/>
  <c r="I26"/>
  <c r="I69"/>
  <c r="I30"/>
  <c r="I25"/>
  <c r="I40"/>
  <c r="I81"/>
  <c r="I96"/>
  <c r="I97"/>
  <c r="I108"/>
  <c r="I72"/>
  <c r="I18"/>
  <c r="I19"/>
  <c r="I39"/>
  <c r="I56"/>
  <c r="I71"/>
  <c r="I31"/>
  <c r="I58"/>
  <c r="I87"/>
  <c r="I77"/>
  <c r="I23"/>
  <c r="I8"/>
  <c r="I32"/>
  <c r="I9"/>
  <c r="I54"/>
  <c r="I49"/>
  <c r="I62"/>
  <c r="I53"/>
  <c r="I74"/>
  <c r="I43"/>
  <c r="I88"/>
  <c r="I104"/>
  <c r="I82"/>
  <c r="I64"/>
  <c r="I85"/>
  <c r="I7"/>
  <c r="I105"/>
  <c r="Q6"/>
  <c r="I36"/>
  <c r="I109"/>
  <c r="R121"/>
  <c r="K121"/>
  <c r="I14"/>
  <c r="I21"/>
  <c r="K6"/>
  <c r="I10"/>
  <c r="I28"/>
  <c r="I35"/>
  <c r="I42"/>
  <c r="I52"/>
  <c r="I60"/>
  <c r="I67"/>
  <c r="I75"/>
  <c r="I16"/>
  <c r="I37"/>
  <c r="I50"/>
  <c r="I65"/>
  <c r="I80"/>
  <c r="I95"/>
  <c r="I48"/>
  <c r="I89"/>
  <c r="I11"/>
  <c r="I41"/>
  <c r="I99"/>
  <c r="I15"/>
  <c r="I27"/>
  <c r="I34"/>
  <c r="I83"/>
  <c r="I12"/>
  <c r="I38"/>
  <c r="I17"/>
  <c r="I45"/>
  <c r="I51"/>
  <c r="I59"/>
  <c r="I106"/>
  <c r="I47"/>
  <c r="I61"/>
  <c r="I70"/>
  <c r="I78"/>
  <c r="I84"/>
  <c r="I57"/>
  <c r="I76"/>
  <c r="I92"/>
  <c r="I100"/>
  <c r="I107"/>
  <c r="I116"/>
  <c r="I91"/>
  <c r="I29"/>
  <c r="I90"/>
  <c r="I114"/>
  <c r="I101"/>
  <c r="I117"/>
  <c r="I86"/>
  <c r="I118"/>
  <c r="I115"/>
  <c r="I111"/>
  <c r="I94"/>
  <c r="Q121"/>
  <c r="S121"/>
  <c r="I93"/>
  <c r="U121"/>
  <c r="V121"/>
  <c r="J121"/>
  <c r="W119"/>
  <c r="U6"/>
  <c r="W121"/>
  <c r="V6"/>
  <c r="W6"/>
</calcChain>
</file>

<file path=xl/comments1.xml><?xml version="1.0" encoding="utf-8"?>
<comments xmlns="http://schemas.openxmlformats.org/spreadsheetml/2006/main">
  <authors>
    <author>Пользователь Windows</author>
  </authors>
  <commentList>
    <comment ref="E13" authorId="0">
      <text>
        <r>
          <rPr>
            <b/>
            <sz val="9"/>
            <color indexed="81"/>
            <rFont val="Tahoma"/>
            <family val="2"/>
            <charset val="204"/>
          </rPr>
          <t>Субвенція 41053900</t>
        </r>
      </text>
    </comment>
    <comment ref="E16" authorId="0">
      <text>
        <r>
          <rPr>
            <b/>
            <sz val="9"/>
            <color indexed="81"/>
            <rFont val="Tahoma"/>
            <family val="2"/>
            <charset val="204"/>
          </rPr>
          <t>субвенція 41053900</t>
        </r>
      </text>
    </comment>
    <comment ref="E28" authorId="0">
      <text>
        <r>
          <rPr>
            <b/>
            <sz val="9"/>
            <color indexed="81"/>
            <rFont val="Tahoma"/>
            <family val="2"/>
            <charset val="204"/>
          </rPr>
          <t>Субвенція 
41051200</t>
        </r>
      </text>
    </comment>
    <comment ref="E30" authorId="0">
      <text>
        <r>
          <rPr>
            <b/>
            <sz val="9"/>
            <color indexed="81"/>
            <rFont val="Tahoma"/>
            <family val="2"/>
            <charset val="204"/>
          </rPr>
          <t>Субвенція 41033900</t>
        </r>
      </text>
    </comment>
    <comment ref="E31" authorId="0">
      <text>
        <r>
          <rPr>
            <b/>
            <sz val="9"/>
            <color indexed="81"/>
            <rFont val="Tahoma"/>
            <family val="2"/>
            <charset val="204"/>
          </rPr>
          <t>Субвенція 41051200</t>
        </r>
      </text>
    </comment>
    <comment ref="E32" authorId="0">
      <text>
        <r>
          <rPr>
            <b/>
            <sz val="9"/>
            <color indexed="81"/>
            <rFont val="Tahoma"/>
            <family val="2"/>
            <charset val="204"/>
          </rPr>
          <t>Субвенція 41051200</t>
        </r>
      </text>
    </comment>
    <comment ref="E33" authorId="0">
      <text>
        <r>
          <rPr>
            <b/>
            <sz val="9"/>
            <color indexed="81"/>
            <rFont val="Tahoma"/>
            <family val="2"/>
            <charset val="204"/>
          </rPr>
          <t>Субвенція 41051200</t>
        </r>
      </text>
    </comment>
    <comment ref="E34" authorId="0">
      <text>
        <r>
          <rPr>
            <b/>
            <sz val="9"/>
            <color indexed="81"/>
            <rFont val="Tahoma"/>
            <family val="2"/>
            <charset val="204"/>
          </rPr>
          <t>Субвенція
41051400</t>
        </r>
      </text>
    </comment>
    <comment ref="E35" authorId="0">
      <text>
        <r>
          <rPr>
            <b/>
            <sz val="9"/>
            <color indexed="81"/>
            <rFont val="Tahoma"/>
            <family val="2"/>
            <charset val="204"/>
          </rPr>
          <t>Субвенція
41051100</t>
        </r>
      </text>
    </comment>
    <comment ref="E36" authorId="0">
      <text>
        <r>
          <rPr>
            <b/>
            <sz val="9"/>
            <color indexed="81"/>
            <rFont val="Tahoma"/>
            <family val="2"/>
            <charset val="204"/>
          </rPr>
          <t>Дотація
41040200</t>
        </r>
      </text>
    </comment>
    <comment ref="E38" authorId="0">
      <text>
        <r>
          <rPr>
            <b/>
            <sz val="9"/>
            <color indexed="81"/>
            <rFont val="Tahoma"/>
            <family val="2"/>
            <charset val="204"/>
          </rPr>
          <t>Субвенція 41033900</t>
        </r>
      </text>
    </comment>
    <comment ref="E39" authorId="0">
      <text>
        <r>
          <rPr>
            <b/>
            <sz val="9"/>
            <color indexed="81"/>
            <rFont val="Tahoma"/>
            <family val="2"/>
            <charset val="204"/>
          </rPr>
          <t>Субвенція 41051200</t>
        </r>
      </text>
    </comment>
    <comment ref="E46" authorId="0">
      <text>
        <r>
          <rPr>
            <b/>
            <sz val="9"/>
            <color indexed="81"/>
            <rFont val="Tahoma"/>
            <family val="2"/>
            <charset val="204"/>
          </rPr>
          <t>Субвенція
41051000</t>
        </r>
      </text>
    </comment>
    <comment ref="E49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Субвенція
41034200
</t>
        </r>
      </text>
    </comment>
    <comment ref="E50" authorId="0">
      <text>
        <r>
          <rPr>
            <b/>
            <sz val="9"/>
            <color indexed="81"/>
            <rFont val="Tahoma"/>
            <family val="2"/>
            <charset val="204"/>
          </rPr>
          <t>Субвенція
41051500</t>
        </r>
      </text>
    </comment>
    <comment ref="E54" authorId="0">
      <text>
        <r>
          <rPr>
            <b/>
            <sz val="9"/>
            <color indexed="81"/>
            <rFont val="Tahoma"/>
            <family val="2"/>
            <charset val="204"/>
          </rPr>
          <t>Субвенція 41051500</t>
        </r>
      </text>
    </comment>
    <comment ref="E57" authorId="0">
      <text>
        <r>
          <rPr>
            <b/>
            <sz val="9"/>
            <color indexed="81"/>
            <rFont val="Tahoma"/>
            <family val="2"/>
            <charset val="204"/>
          </rPr>
          <t>Субвенція 41052000</t>
        </r>
      </text>
    </comment>
    <comment ref="E69" authorId="0">
      <text>
        <r>
          <rPr>
            <b/>
            <sz val="9"/>
            <color indexed="81"/>
            <rFont val="Tahoma"/>
            <family val="2"/>
            <charset val="204"/>
          </rPr>
          <t>Субвенція 41054500</t>
        </r>
      </text>
    </comment>
    <comment ref="E85" authorId="0">
      <text>
        <r>
          <rPr>
            <b/>
            <sz val="9"/>
            <color indexed="81"/>
            <rFont val="Tahoma"/>
            <family val="2"/>
            <charset val="204"/>
          </rPr>
          <t>Субвенція
41050900</t>
        </r>
      </text>
    </comment>
    <comment ref="E89" authorId="0">
      <text>
        <r>
          <rPr>
            <b/>
            <sz val="9"/>
            <color indexed="81"/>
            <rFont val="Tahoma"/>
            <family val="2"/>
            <charset val="204"/>
          </rPr>
          <t>Субвенція
41035100</t>
        </r>
      </text>
    </comment>
    <comment ref="E95" authorId="0">
      <text>
        <r>
          <rPr>
            <b/>
            <sz val="9"/>
            <color indexed="81"/>
            <rFont val="Tahoma"/>
            <family val="2"/>
            <charset val="204"/>
          </rPr>
          <t>Субвенція
41033200</t>
        </r>
      </text>
    </comment>
    <comment ref="E97" authorId="0">
      <text>
        <r>
          <rPr>
            <b/>
            <sz val="9"/>
            <color indexed="81"/>
            <rFont val="Tahoma"/>
            <family val="2"/>
            <charset val="204"/>
          </rPr>
          <t>Субвенція
41034500</t>
        </r>
      </text>
    </comment>
    <comment ref="E98" authorId="0">
      <text>
        <r>
          <rPr>
            <b/>
            <sz val="9"/>
            <color indexed="81"/>
            <rFont val="Tahoma"/>
            <family val="2"/>
            <charset val="204"/>
          </rPr>
          <t>Субвенція
41034500</t>
        </r>
      </text>
    </comment>
    <comment ref="E99" authorId="0">
      <text>
        <r>
          <rPr>
            <b/>
            <sz val="9"/>
            <color indexed="81"/>
            <rFont val="Tahoma"/>
            <family val="2"/>
            <charset val="204"/>
          </rPr>
          <t>Субвенції
41052300
41054100</t>
        </r>
      </text>
    </comment>
    <comment ref="E106" authorId="0">
      <text>
        <r>
          <rPr>
            <b/>
            <sz val="9"/>
            <color indexed="81"/>
            <rFont val="Tahoma"/>
            <family val="2"/>
            <charset val="204"/>
          </rPr>
          <t>Субвенція
41035100</t>
        </r>
      </text>
    </comment>
    <comment ref="E107" authorId="0">
      <text>
        <r>
          <rPr>
            <b/>
            <sz val="9"/>
            <color indexed="81"/>
            <rFont val="Tahoma"/>
            <family val="2"/>
            <charset val="204"/>
          </rPr>
          <t>Субвенція
41050800</t>
        </r>
      </text>
    </comment>
  </commentList>
</comments>
</file>

<file path=xl/sharedStrings.xml><?xml version="1.0" encoding="utf-8"?>
<sst xmlns="http://schemas.openxmlformats.org/spreadsheetml/2006/main" count="349" uniqueCount="280">
  <si>
    <t>№ п/п</t>
  </si>
  <si>
    <t>Загальний фонд</t>
  </si>
  <si>
    <t>Спеціальний фонд</t>
  </si>
  <si>
    <t>Всього по бюджету</t>
  </si>
  <si>
    <t>питома вага</t>
  </si>
  <si>
    <t xml:space="preserve">     ВСЬОГО ВИДАТКІВ</t>
  </si>
  <si>
    <t>090000</t>
  </si>
  <si>
    <t>090412</t>
  </si>
  <si>
    <t>090802</t>
  </si>
  <si>
    <t>091101</t>
  </si>
  <si>
    <t>091103</t>
  </si>
  <si>
    <t>091105</t>
  </si>
  <si>
    <t>091204</t>
  </si>
  <si>
    <t>070000</t>
  </si>
  <si>
    <t>110000</t>
  </si>
  <si>
    <t>130000</t>
  </si>
  <si>
    <t>010116</t>
  </si>
  <si>
    <t>100203</t>
  </si>
  <si>
    <t>170102</t>
  </si>
  <si>
    <t>250102</t>
  </si>
  <si>
    <t>Резервний фонд</t>
  </si>
  <si>
    <t>250301</t>
  </si>
  <si>
    <t>130107</t>
  </si>
  <si>
    <t>070201</t>
  </si>
  <si>
    <t>070304</t>
  </si>
  <si>
    <t>070401</t>
  </si>
  <si>
    <t>070801</t>
  </si>
  <si>
    <t>070802</t>
  </si>
  <si>
    <t>110201</t>
  </si>
  <si>
    <t>110205</t>
  </si>
  <si>
    <t>110502</t>
  </si>
  <si>
    <t>100000</t>
  </si>
  <si>
    <t>130102</t>
  </si>
  <si>
    <t>110204</t>
  </si>
  <si>
    <t>ВИДАТКИ ТА  КРЕДИТУВАННЯ - усього</t>
  </si>
  <si>
    <t>100101</t>
  </si>
  <si>
    <t xml:space="preserve">Освіта,   всього </t>
  </si>
  <si>
    <t>Фізична культура і спорт, всього</t>
  </si>
  <si>
    <t>091205</t>
  </si>
  <si>
    <t>виконання у %</t>
  </si>
  <si>
    <t>відхилення "+", "-"</t>
  </si>
  <si>
    <t>091206</t>
  </si>
  <si>
    <t xml:space="preserve">Соціально-культурна сфера, всього:        </t>
  </si>
  <si>
    <t>080000</t>
  </si>
  <si>
    <t>Охорона здоров'я</t>
  </si>
  <si>
    <t>080201</t>
  </si>
  <si>
    <t>081002</t>
  </si>
  <si>
    <t>081007</t>
  </si>
  <si>
    <t>081009</t>
  </si>
  <si>
    <t>081010</t>
  </si>
  <si>
    <t>Централізовані заходи з лікування онкологічних хворих</t>
  </si>
  <si>
    <t>Програми і централізовані заходи боротьби з туберкульозом</t>
  </si>
  <si>
    <t>КФКВКБ</t>
  </si>
  <si>
    <t>0170</t>
  </si>
  <si>
    <t>0180</t>
  </si>
  <si>
    <t>0111</t>
  </si>
  <si>
    <t xml:space="preserve">Назва коду за типовою програмною класифікацією видатків та кредитування місцевих бюджетів </t>
  </si>
  <si>
    <t>1000</t>
  </si>
  <si>
    <t>0910</t>
  </si>
  <si>
    <t>0921</t>
  </si>
  <si>
    <t>Надання позашкільної освіти позашкільними закладами освіти, заходи із позашкільної роботи з дітьми</t>
  </si>
  <si>
    <t>0990</t>
  </si>
  <si>
    <t>1090</t>
  </si>
  <si>
    <t>0960</t>
  </si>
  <si>
    <t>1150</t>
  </si>
  <si>
    <t>0922</t>
  </si>
  <si>
    <t>0732</t>
  </si>
  <si>
    <t>0763</t>
  </si>
  <si>
    <t>Спеціалізована стаціонарна медична допомога населенню</t>
  </si>
  <si>
    <t>4060</t>
  </si>
  <si>
    <t>0824</t>
  </si>
  <si>
    <t>0828</t>
  </si>
  <si>
    <t>0829</t>
  </si>
  <si>
    <t>5011</t>
  </si>
  <si>
    <t>0810</t>
  </si>
  <si>
    <t>Проведення навчально-тренувальних зборів і змагань з олімпійських видів спорту</t>
  </si>
  <si>
    <t>5012</t>
  </si>
  <si>
    <t>Проведення навчально-тренувальних зборів і змагань з неолімпійських видів спорту</t>
  </si>
  <si>
    <t>5031</t>
  </si>
  <si>
    <t>Утримання та навчально-тренувальна робота комунальних дитячо-юнацьких спортивних шкіл</t>
  </si>
  <si>
    <t>0610</t>
  </si>
  <si>
    <t>0620</t>
  </si>
  <si>
    <t>Впровадження засобів обліку витрат та регулювання споживання води та теплової енергії</t>
  </si>
  <si>
    <t>Житлово-комунальне господарство</t>
  </si>
  <si>
    <t>0490</t>
  </si>
  <si>
    <t>7310</t>
  </si>
  <si>
    <t>0456</t>
  </si>
  <si>
    <t>0411</t>
  </si>
  <si>
    <t>0470</t>
  </si>
  <si>
    <t>Заходи з енергозбереження</t>
  </si>
  <si>
    <t>Сприяння розвитку малого та середнього підприємництва</t>
  </si>
  <si>
    <t>0380</t>
  </si>
  <si>
    <t>0320</t>
  </si>
  <si>
    <t>0133</t>
  </si>
  <si>
    <t>9110</t>
  </si>
  <si>
    <t>0540</t>
  </si>
  <si>
    <t>8600</t>
  </si>
  <si>
    <t>1030</t>
  </si>
  <si>
    <t>1070</t>
  </si>
  <si>
    <t>Соціальний захист та соціальне забезпечення</t>
  </si>
  <si>
    <t>1040</t>
  </si>
  <si>
    <t>Компенсаційні виплати на пільговий проїзд автомобільним транспортом окремим категоріям громадян</t>
  </si>
  <si>
    <t>090212</t>
  </si>
  <si>
    <t>3050</t>
  </si>
  <si>
    <t>1010</t>
  </si>
  <si>
    <t>3104</t>
  </si>
  <si>
    <t>1020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</si>
  <si>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</si>
  <si>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3105</t>
  </si>
  <si>
    <t>3112</t>
  </si>
  <si>
    <t>Заходи державної політики з питань дітей та їх соціального захисту</t>
  </si>
  <si>
    <t>3132</t>
  </si>
  <si>
    <t>3160</t>
  </si>
  <si>
    <t xml:space="preserve">КТКВК </t>
  </si>
  <si>
    <t>Інші заходи та заклади молодіжної політики</t>
  </si>
  <si>
    <t>3000</t>
  </si>
  <si>
    <t>2000</t>
  </si>
  <si>
    <t>4000</t>
  </si>
  <si>
    <t>6000</t>
  </si>
  <si>
    <t>5000</t>
  </si>
  <si>
    <t>Утримання клубів для підлітків за місцем проживання</t>
  </si>
  <si>
    <t>090203</t>
  </si>
  <si>
    <t>3031</t>
  </si>
  <si>
    <t>3033</t>
  </si>
  <si>
    <t>Надання пільг окремим категоріям громадян з оплати послуг зв'язку</t>
  </si>
  <si>
    <t>090214</t>
  </si>
  <si>
    <t xml:space="preserve">Організаційне, інформаційно-аналітичне та матеріально-технічне забезпечення діяльності обласної  ради, районної ради, районної у місті ради (у разі її створення), міської, селищної, сільської рад </t>
  </si>
  <si>
    <t>Надання інших пільг окремим категоріям громадян відповідно до законодавства</t>
  </si>
  <si>
    <t>3032</t>
  </si>
  <si>
    <t>Надання реабілітаційних послуг особам з інвалідністю та дітям з інвалідністю</t>
  </si>
  <si>
    <t>Утримання та забезпечення діяльності центрів соціальних служб для сім’ї, дітей та молоді</t>
  </si>
  <si>
    <t>3121</t>
  </si>
  <si>
    <t>3133</t>
  </si>
  <si>
    <t>Надання соціальних гарантій,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</si>
  <si>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3242</t>
  </si>
  <si>
    <t>Інші заходи у сфері соціального захисту і соціального забезпечення</t>
  </si>
  <si>
    <t>Надання дошкільної освіти</t>
  </si>
  <si>
    <t>1161</t>
  </si>
  <si>
    <t xml:space="preserve">Забезпечення діяльності інших закладів у сфері освіти </t>
  </si>
  <si>
    <t>2020</t>
  </si>
  <si>
    <t>2142</t>
  </si>
  <si>
    <t>2144</t>
  </si>
  <si>
    <t>Централізовані заходи з лікування хворих на цукровий та нецукровий діабет</t>
  </si>
  <si>
    <t>2145</t>
  </si>
  <si>
    <t>2152</t>
  </si>
  <si>
    <t>Інші програми та заходи у сфері охорони здоров’я</t>
  </si>
  <si>
    <t>Культура і мистецтво, всього</t>
  </si>
  <si>
    <t>Забезпечення діяльності бібліотек</t>
  </si>
  <si>
    <t>4030</t>
  </si>
  <si>
    <t>Забезпечення діяльності палаців i будинків культури, клубів, центрів дозвілля та iнших клубних закладів</t>
  </si>
  <si>
    <t>1100</t>
  </si>
  <si>
    <t>4081</t>
  </si>
  <si>
    <t xml:space="preserve">Забезпечення діяльності інших закладів в галузі культури і мистецтва </t>
  </si>
  <si>
    <t>4082</t>
  </si>
  <si>
    <t>Інші заходи в галузі культури і мистецтва</t>
  </si>
  <si>
    <t>0150</t>
  </si>
  <si>
    <t>0160</t>
  </si>
  <si>
    <t>Керівництво і управління у відповідній сфері у містах (місті Києві), селищах, селах, об’єднаних територіальних громадах</t>
  </si>
  <si>
    <t>6030</t>
  </si>
  <si>
    <t>Організація благоустрою населених пунктів</t>
  </si>
  <si>
    <t>7610</t>
  </si>
  <si>
    <t>8700</t>
  </si>
  <si>
    <t>Відшкодування вартості лікарських засобів для лікування окремих захворювань</t>
  </si>
  <si>
    <t>2146</t>
  </si>
  <si>
    <t>уточнений план  на рік, кошторисні призначення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</si>
  <si>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</si>
  <si>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</si>
  <si>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</si>
  <si>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3192</t>
  </si>
  <si>
    <t>1162</t>
  </si>
  <si>
    <t>Інші програми та заходи у сфері освіти</t>
  </si>
  <si>
    <t>6014</t>
  </si>
  <si>
    <t>Забезпечення збору та вивезення сміття і відходів</t>
  </si>
  <si>
    <t>6015</t>
  </si>
  <si>
    <t>Забезпечення надійної та безперебійної експлуатації ліфтів</t>
  </si>
  <si>
    <t>6011</t>
  </si>
  <si>
    <t>Експлуатація та технічне обслуговування житлового фонду</t>
  </si>
  <si>
    <t>0443</t>
  </si>
  <si>
    <t>Будівництво об'єктів житлово-комунального господарства</t>
  </si>
  <si>
    <t>7330</t>
  </si>
  <si>
    <t>7640</t>
  </si>
  <si>
    <t>Членські внески до асоціацій органів місцевого самоврядування</t>
  </si>
  <si>
    <t>8110</t>
  </si>
  <si>
    <t>Заходи із запобігання та ліквідації надзвичайних ситуацій та наслідків стихійного лиха</t>
  </si>
  <si>
    <t>Обслуговування місцевого боргу</t>
  </si>
  <si>
    <t>9770</t>
  </si>
  <si>
    <t xml:space="preserve">Інші субвенції з місцевого бюджету </t>
  </si>
  <si>
    <t>6016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</si>
  <si>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</si>
  <si>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</si>
  <si>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Первинна медична допомога населенню, що надається центрами первинної медичної (медико-санітарної) допомоги</t>
  </si>
  <si>
    <t>2111</t>
  </si>
  <si>
    <t>0726</t>
  </si>
  <si>
    <t>Забезпечення діяльності водопровідно-каналізаційного господарства</t>
  </si>
  <si>
    <t>6082</t>
  </si>
  <si>
    <t>Придбання житла для окремих категорій населення відповідно до законодавства</t>
  </si>
  <si>
    <t>7350</t>
  </si>
  <si>
    <t>Розроблення схем планування та забудови територій (містобудівної документації)</t>
  </si>
  <si>
    <t>Інша діяльність у сфері державного управління</t>
  </si>
  <si>
    <t>7321</t>
  </si>
  <si>
    <t xml:space="preserve">Будівництво освітніх установ та закладів </t>
  </si>
  <si>
    <t xml:space="preserve">  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</si>
  <si>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</si>
  <si>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</si>
  <si>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(тис.грн)</t>
  </si>
  <si>
    <t>затверджено розписом на рік з урахуванням внесених змін</t>
  </si>
  <si>
    <t>Будівництво інших об'єктів комунальної власності</t>
  </si>
  <si>
    <t>КПКВКМБ</t>
  </si>
  <si>
    <t>1170</t>
  </si>
  <si>
    <t>Забезпечення діяльності інклюзивно-ресурсних центрів</t>
  </si>
  <si>
    <t>5062</t>
  </si>
  <si>
    <t>8230</t>
  </si>
  <si>
    <t>Інші заходи громадського порядку та безпеки</t>
  </si>
  <si>
    <t>6012</t>
  </si>
  <si>
    <t>6013</t>
  </si>
  <si>
    <t>7362</t>
  </si>
  <si>
    <t>Виконання інвестиційних проектів в рамках формування інфраструктури об'єднаних територіальних громад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</si>
  <si>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</si>
  <si>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</si>
  <si>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 xml:space="preserve">Заступник начальника бюджетного відділу </t>
  </si>
  <si>
    <t>В.Петрина</t>
  </si>
  <si>
    <t>7324</t>
  </si>
  <si>
    <t>Будівництво установ та закладів культури</t>
  </si>
  <si>
    <t>7325</t>
  </si>
  <si>
    <t>Будівництво споруд, установ та закладів фізичної культури і спорту</t>
  </si>
  <si>
    <t>8340</t>
  </si>
  <si>
    <t>Природоохоронні заходи за рахунок цільових фондів</t>
  </si>
  <si>
    <r>
      <t xml:space="preserve">Реверсна дотація </t>
    </r>
    <r>
      <rPr>
        <sz val="13"/>
        <rFont val="Times New Roman"/>
        <family val="1"/>
        <charset val="204"/>
      </rPr>
      <t>(вилучення)</t>
    </r>
  </si>
  <si>
    <t>Підтримка спорту вищих досягнень та організацій, які здійснюють фізкультурно-спортивну діяльність в регіоні</t>
  </si>
  <si>
    <t>за рах субвенції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 (41051400)</t>
  </si>
  <si>
    <t>субвенції з місцевого бюджету на надання державної підтримки особам з особливими освітніми потребами за рахунок відповідної субвенції з державного бюджету (41051200)</t>
  </si>
  <si>
    <t>субвенції з місцевого бюджету на здійснення переданих видатків у сфері охорони здоров'я за рахунок коштів медичної субвенції (41051500) - на внутрішньопереміщених осіб</t>
  </si>
  <si>
    <t>субвенції з місцевого бюджету за рахунок залишку коштів освітньої субвенції, що утворився на початок бюджетного періоду (41051100) - ресурсні кімнати</t>
  </si>
  <si>
    <t>субвенції з місцевого бюджету на здійснення заходів щодо соціально-економічного розвитку окремих територій за рахунок відповідної субвенції з державного бюджету (41052300) та субвенції з місцевого бюджету на здійснення заходів щодо соціально-економічного розвитку окремих територій за рахунок залишку коштів на 01.01.2019р. (41054100)- з Володимирецького р-ну для с.Заболоття на дитячий майданчик</t>
  </si>
  <si>
    <t>у т.ч. за рахунок субвенції з державного бюджету місцевому бюджету на формування інфраструктури об'єднаних територіальних громад (41033200) - капремонт покрівлі ДНЗ "Чебурашка" с.Заболоття</t>
  </si>
  <si>
    <t>у т.ч.: забезпечення послугами оздоровлення і відпочинку дітей, які потребують особливої соціальної уваги та підтримки, шляхом компенсації вартості путівки на оздоровлення дітей через співфінансування з міського бюджету</t>
  </si>
  <si>
    <t>у т. ч. за рахунок субвенції з місц.бюджету на відшкодування вартості лікарських засобів для лікування окремих захворювань за рахунок відповідної субвенції з держ.бюджету (41052000) - доступні ліки</t>
  </si>
  <si>
    <t>у т.ч. за рахунок субвенції з місцевого бюджету на здійснення переданих видатків у сфері освіти за рахунок коштів освітньої субвенції (41051000)</t>
  </si>
  <si>
    <t>у т.ч. за рахунок субвенції з інших бюджетів (41053900)</t>
  </si>
  <si>
    <t>у т.ч. за рахунок: залишку субвенції з державного бюджету на здійснення заходів щодо соціально-економічного розвитку окремих територій (41034500) - освіта, культура, реабцентр</t>
  </si>
  <si>
    <t>у т.ч. за рах. субвенції з місцевого бюджету на надання державної підтримки особам з особливими освітніми потребами за рахунок відповідної субвенції з державного бюджету (41051200)</t>
  </si>
  <si>
    <t xml:space="preserve"> за рахунок субвенції з місцевого бюджету на надання державної підтримки особам з особливими освітніми потребами за рахунок відповідної субвенції з державного бюджету (41051200)</t>
  </si>
  <si>
    <t>субвенції з місцевого бюджету на реалізацію заходів, спрямованих на підвищення якості освіти за рахунок відповідної субвенції з державного бюджету (41054300)</t>
  </si>
  <si>
    <t>субвенції з державного бюджету місцевим бюджетам на створення та ремонт існуючих спортивних комплексів при загальноосвітніх навчальних закладах усіх ступенів (41030400)</t>
  </si>
  <si>
    <t xml:space="preserve"> субвенції з державного бюджету на здійснення заходів щодо соціально-економічного розвитку окремих територій (41034500) - освіта, реабцентр, культура (музшкола), виконком</t>
  </si>
  <si>
    <t xml:space="preserve"> в т.ч. за рахунок субвенції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спостереження-закупівля калій-йодиду; протирад.укриття №64383, кап. ремонт (41035100)</t>
  </si>
  <si>
    <t xml:space="preserve"> в т.ч. за рахунок субвенції з місцевого бюджету на фінансування заходів соціально-економічної компенсації ризику населення, яке проживає на території зони спостереження за рахунок відповідної субвенції з державного бюджету (41050800) - пот.ремонт сховища №65080, протирадіаційного укриття №64382</t>
  </si>
  <si>
    <t xml:space="preserve"> в т.ч. за рахунок субвенції з державного бюджету по 30-км зоні спостереження -реконструкція ЗОШ №2, коригування ПКД (41035100) </t>
  </si>
  <si>
    <t>5045</t>
  </si>
  <si>
    <t>7370</t>
  </si>
  <si>
    <t>Реалізація інших заходів щодо соціально-економічного розвитку територій</t>
  </si>
  <si>
    <t>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</si>
  <si>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</si>
  <si>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Будівництво мультифункціональних майданчиків для занять ігровими видами спорту</t>
  </si>
  <si>
    <t>у т. ч. за рахунок субвенції з місц.бюджету на будівництво мультифункціональних майданчиків для занять ігровими видами спорту за рахунок відповідної субвенції з державного бюджету (41054500)</t>
  </si>
  <si>
    <r>
      <t xml:space="preserve"> у т.ч. за рахунок субвенції з місцевого бюджету на проєктні, будівельно-ремонтні роботи, придбання житла та приміщень для розвитку сімейних та інших форм виховання, наближених до сімейних та забезпечення житлом дітей-сиріт, дітей, позбавлених батьківського піклування, осіб з їх числа за рахунок відповідної субвенції з державного бюджету </t>
    </r>
    <r>
      <rPr>
        <i/>
        <sz val="13"/>
        <rFont val="Times New Roman"/>
        <family val="1"/>
        <charset val="204"/>
      </rPr>
      <t xml:space="preserve">(41050900) </t>
    </r>
  </si>
  <si>
    <t>інша субвенція на виконання заходів "Обласної програми запобігання виникненню лісових і торф'яних пожеж та забезпечення їх ефективного гасіння на 2017-2021 роки":  Будівництво пожежного депо з житловими приміщеннями по вул. Князя Володимира, 74 в м.Рівне (завершення будівництва), II черга (пожежне депо) на умовах співфінансування</t>
  </si>
  <si>
    <t>7130</t>
  </si>
  <si>
    <t>Здійснення заходів із землеустрою</t>
  </si>
  <si>
    <t>0421</t>
  </si>
  <si>
    <t>7670</t>
  </si>
  <si>
    <t>у т. ч. за рахунок: освітньої субвенції з державного бюджету місцевим бюджетам (41033900)</t>
  </si>
  <si>
    <t>у т.ч.: за рахунок освітньої субвенції з державного бюджету місцевим бюджетам (41033900)</t>
  </si>
  <si>
    <t>у т.ч. за рахунок: медичної субвенції з державного бюджету місцевим бюджетам (41034200)</t>
  </si>
  <si>
    <t>у т. ч. за рахунок субвенції з місцевого бюджету на здійснення переданих видатків у сфері охорони здоров'я за рахунок коштів медичної субвенції (41051500) - інсуліни</t>
  </si>
  <si>
    <t>капітальний ремонт асфальтобетонного покриття вулиці Соборної в м.Вараш Рівненської області</t>
  </si>
  <si>
    <t xml:space="preserve">Пільгове медичне обслуговування осіб, які постраждали внаслідок Чорнобильської катастрофи </t>
  </si>
  <si>
    <t>у т. ч. за рахунок інших субвенцій з місцевого бюджету (41053900)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</si>
  <si>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</t>
  </si>
  <si>
    <t>Надання загальної середньої освіти навчально-реабілітаційними центрами для дітей з особливими освітніми потребами, зумовленими складними порушеннями розвитку</t>
  </si>
  <si>
    <t>Надання спеціальної освіти мистецькими школами</t>
  </si>
  <si>
    <t>Методичне забезпечення діяльності закладів освіти</t>
  </si>
  <si>
    <t>Повернення пільгових довгострокових кредитів, наданих молодим сім'ям та одиноким молодим громадянам на будівництво/придбання житла</t>
  </si>
  <si>
    <t>7680</t>
  </si>
  <si>
    <t>Внески до статутного капіталу суб'єктів господарювання</t>
  </si>
  <si>
    <t>у тому числі видатків за рахунок субвенцій та дотацій з інших бюджетів:</t>
  </si>
  <si>
    <t xml:space="preserve">                Аналіз виконання бюджету Вараської міської об'єднаної териториальної громади по видатках та кредитуванню станом на 01.04.2020 року</t>
  </si>
  <si>
    <t>затверджено на 01.04.2020</t>
  </si>
  <si>
    <t>виконано станом на 01.04.2020</t>
  </si>
  <si>
    <t>дотації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 (41040200)</t>
  </si>
</sst>
</file>

<file path=xl/styles.xml><?xml version="1.0" encoding="utf-8"?>
<styleSheet xmlns="http://schemas.openxmlformats.org/spreadsheetml/2006/main">
  <numFmts count="5">
    <numFmt numFmtId="164" formatCode="0.0"/>
    <numFmt numFmtId="165" formatCode="0.0%"/>
    <numFmt numFmtId="166" formatCode="000000"/>
    <numFmt numFmtId="167" formatCode="#,##0.0"/>
    <numFmt numFmtId="168" formatCode="0.000%"/>
  </numFmts>
  <fonts count="44"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sz val="11"/>
      <name val="Arial Cyr"/>
      <family val="2"/>
      <charset val="204"/>
    </font>
    <font>
      <b/>
      <sz val="12"/>
      <name val="Arial Cyr"/>
      <family val="2"/>
      <charset val="204"/>
    </font>
    <font>
      <sz val="20"/>
      <name val="Arial Cyr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6"/>
      <name val="Times New Roman"/>
      <family val="1"/>
    </font>
    <font>
      <sz val="9"/>
      <name val="Arial Cyr"/>
      <family val="2"/>
      <charset val="204"/>
    </font>
    <font>
      <sz val="16"/>
      <name val="Times New Roman"/>
      <family val="1"/>
      <charset val="204"/>
    </font>
    <font>
      <b/>
      <sz val="10"/>
      <name val="Arial"/>
      <family val="2"/>
      <charset val="204"/>
    </font>
    <font>
      <sz val="10"/>
      <color indexed="10"/>
      <name val="Arial Cyr"/>
      <family val="2"/>
      <charset val="204"/>
    </font>
    <font>
      <sz val="10"/>
      <color indexed="62"/>
      <name val="Arial Cyr"/>
      <family val="2"/>
      <charset val="204"/>
    </font>
    <font>
      <sz val="10"/>
      <color indexed="30"/>
      <name val="Arial Cyr"/>
      <family val="2"/>
      <charset val="204"/>
    </font>
    <font>
      <i/>
      <sz val="10"/>
      <name val="Arial Cyr"/>
      <family val="2"/>
      <charset val="204"/>
    </font>
    <font>
      <i/>
      <sz val="9"/>
      <name val="Arial Cyr"/>
      <family val="2"/>
      <charset val="204"/>
    </font>
    <font>
      <sz val="16"/>
      <name val="Arial Cyr"/>
      <family val="2"/>
      <charset val="204"/>
    </font>
    <font>
      <i/>
      <sz val="9"/>
      <name val="Times New Roman"/>
      <family val="1"/>
      <charset val="204"/>
    </font>
    <font>
      <sz val="12"/>
      <name val="Times New Roman Cyr"/>
      <family val="1"/>
      <charset val="204"/>
    </font>
    <font>
      <b/>
      <sz val="9"/>
      <color indexed="81"/>
      <name val="Tahoma"/>
      <family val="2"/>
      <charset val="204"/>
    </font>
    <font>
      <b/>
      <sz val="22"/>
      <name val="Times New Roman"/>
      <family val="1"/>
    </font>
    <font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indexed="10"/>
      <name val="Arial Cyr"/>
      <family val="2"/>
      <charset val="204"/>
    </font>
    <font>
      <sz val="20"/>
      <color indexed="10"/>
      <name val="Arial Cyr"/>
      <family val="2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13"/>
      <name val="Times New Roman"/>
      <family val="1"/>
      <charset val="204"/>
    </font>
    <font>
      <i/>
      <sz val="13"/>
      <color indexed="10"/>
      <name val="Times New Roman"/>
      <family val="1"/>
      <charset val="204"/>
    </font>
    <font>
      <i/>
      <sz val="9"/>
      <color indexed="10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Arial"/>
      <family val="2"/>
      <charset val="204"/>
    </font>
    <font>
      <sz val="14"/>
      <name val="Arial"/>
      <family val="2"/>
      <charset val="204"/>
    </font>
    <font>
      <sz val="14"/>
      <color indexed="10"/>
      <name val="Arial"/>
      <family val="2"/>
      <charset val="204"/>
    </font>
    <font>
      <i/>
      <sz val="14"/>
      <name val="Arial"/>
      <family val="2"/>
      <charset val="204"/>
    </font>
    <font>
      <i/>
      <sz val="14"/>
      <color indexed="10"/>
      <name val="Arial"/>
      <family val="2"/>
      <charset val="204"/>
    </font>
    <font>
      <b/>
      <i/>
      <sz val="14"/>
      <name val="Arial"/>
      <family val="2"/>
      <charset val="204"/>
    </font>
    <font>
      <b/>
      <sz val="14"/>
      <color indexed="10"/>
      <name val="Arial"/>
      <family val="2"/>
      <charset val="204"/>
    </font>
    <font>
      <b/>
      <i/>
      <sz val="13"/>
      <name val="Times New Roman"/>
      <family val="1"/>
      <charset val="204"/>
    </font>
    <font>
      <b/>
      <i/>
      <sz val="13"/>
      <color indexed="10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/>
    <xf numFmtId="0" fontId="21" fillId="0" borderId="0"/>
  </cellStyleXfs>
  <cellXfs count="354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Border="1"/>
    <xf numFmtId="0" fontId="3" fillId="0" borderId="0" xfId="0" applyFont="1"/>
    <xf numFmtId="0" fontId="2" fillId="0" borderId="1" xfId="0" applyFont="1" applyBorder="1"/>
    <xf numFmtId="0" fontId="2" fillId="0" borderId="2" xfId="0" applyFont="1" applyBorder="1"/>
    <xf numFmtId="0" fontId="2" fillId="0" borderId="0" xfId="0" applyFont="1" applyFill="1"/>
    <xf numFmtId="0" fontId="2" fillId="0" borderId="3" xfId="0" applyFont="1" applyBorder="1"/>
    <xf numFmtId="0" fontId="2" fillId="0" borderId="0" xfId="0" applyFont="1" applyAlignment="1">
      <alignment wrapText="1"/>
    </xf>
    <xf numFmtId="0" fontId="2" fillId="0" borderId="4" xfId="0" applyFont="1" applyBorder="1"/>
    <xf numFmtId="0" fontId="3" fillId="0" borderId="0" xfId="0" applyFont="1" applyFill="1" applyBorder="1"/>
    <xf numFmtId="0" fontId="0" fillId="0" borderId="0" xfId="0" applyFont="1"/>
    <xf numFmtId="0" fontId="1" fillId="0" borderId="0" xfId="0" applyFont="1"/>
    <xf numFmtId="0" fontId="3" fillId="0" borderId="0" xfId="0" applyFont="1" applyFill="1"/>
    <xf numFmtId="0" fontId="17" fillId="0" borderId="0" xfId="0" applyFont="1" applyBorder="1"/>
    <xf numFmtId="0" fontId="2" fillId="2" borderId="0" xfId="0" applyFont="1" applyFill="1" applyBorder="1"/>
    <xf numFmtId="0" fontId="4" fillId="2" borderId="0" xfId="0" applyFont="1" applyFill="1" applyBorder="1" applyAlignment="1">
      <alignment wrapText="1"/>
    </xf>
    <xf numFmtId="0" fontId="10" fillId="2" borderId="0" xfId="0" applyFont="1" applyFill="1" applyAlignment="1"/>
    <xf numFmtId="0" fontId="2" fillId="2" borderId="0" xfId="0" applyFont="1" applyFill="1"/>
    <xf numFmtId="0" fontId="7" fillId="2" borderId="0" xfId="0" applyFont="1" applyFill="1" applyBorder="1" applyAlignment="1">
      <alignment wrapText="1"/>
    </xf>
    <xf numFmtId="0" fontId="19" fillId="0" borderId="0" xfId="0" applyFont="1" applyAlignment="1">
      <alignment wrapText="1"/>
    </xf>
    <xf numFmtId="0" fontId="26" fillId="0" borderId="0" xfId="0" applyFont="1" applyFill="1" applyAlignment="1">
      <alignment wrapText="1"/>
    </xf>
    <xf numFmtId="0" fontId="1" fillId="0" borderId="0" xfId="0" applyFont="1" applyAlignment="1">
      <alignment wrapText="1"/>
    </xf>
    <xf numFmtId="0" fontId="2" fillId="2" borderId="3" xfId="0" applyFont="1" applyFill="1" applyBorder="1"/>
    <xf numFmtId="0" fontId="2" fillId="0" borderId="0" xfId="0" applyFont="1" applyFill="1" applyAlignment="1">
      <alignment wrapText="1"/>
    </xf>
    <xf numFmtId="0" fontId="17" fillId="0" borderId="0" xfId="0" applyFont="1" applyFill="1" applyBorder="1"/>
    <xf numFmtId="0" fontId="17" fillId="0" borderId="0" xfId="0" applyFont="1" applyFill="1"/>
    <xf numFmtId="0" fontId="18" fillId="0" borderId="0" xfId="0" applyFont="1" applyFill="1"/>
    <xf numFmtId="0" fontId="20" fillId="0" borderId="0" xfId="0" applyFont="1" applyFill="1" applyAlignment="1">
      <alignment horizontal="center"/>
    </xf>
    <xf numFmtId="0" fontId="17" fillId="0" borderId="3" xfId="0" applyFont="1" applyFill="1" applyBorder="1"/>
    <xf numFmtId="0" fontId="2" fillId="2" borderId="0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2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wrapText="1"/>
    </xf>
    <xf numFmtId="0" fontId="2" fillId="0" borderId="0" xfId="0" applyFont="1" applyBorder="1" applyAlignment="1">
      <alignment horizontal="right" wrapText="1"/>
    </xf>
    <xf numFmtId="0" fontId="17" fillId="0" borderId="0" xfId="0" applyFont="1" applyFill="1" applyBorder="1" applyAlignment="1">
      <alignment horizontal="right" wrapText="1"/>
    </xf>
    <xf numFmtId="0" fontId="17" fillId="0" borderId="0" xfId="0" applyFont="1" applyFill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0" xfId="0" applyFont="1" applyFill="1" applyBorder="1" applyAlignment="1">
      <alignment horizontal="right" wrapText="1"/>
    </xf>
    <xf numFmtId="0" fontId="17" fillId="0" borderId="0" xfId="0" applyFont="1" applyFill="1" applyAlignment="1">
      <alignment wrapText="1"/>
    </xf>
    <xf numFmtId="0" fontId="17" fillId="0" borderId="0" xfId="0" applyFont="1" applyBorder="1" applyAlignment="1">
      <alignment horizontal="right" wrapText="1"/>
    </xf>
    <xf numFmtId="0" fontId="17" fillId="0" borderId="0" xfId="0" applyFont="1" applyBorder="1" applyAlignment="1">
      <alignment wrapText="1"/>
    </xf>
    <xf numFmtId="0" fontId="2" fillId="2" borderId="0" xfId="0" applyFont="1" applyFill="1" applyAlignment="1">
      <alignment wrapText="1"/>
    </xf>
    <xf numFmtId="0" fontId="18" fillId="0" borderId="0" xfId="0" applyFont="1" applyFill="1" applyBorder="1" applyAlignment="1">
      <alignment horizontal="right" wrapText="1"/>
    </xf>
    <xf numFmtId="0" fontId="18" fillId="0" borderId="0" xfId="0" applyFont="1" applyFill="1" applyBorder="1" applyAlignment="1">
      <alignment wrapText="1"/>
    </xf>
    <xf numFmtId="0" fontId="18" fillId="0" borderId="0" xfId="0" applyFont="1" applyFill="1" applyAlignment="1">
      <alignment wrapText="1"/>
    </xf>
    <xf numFmtId="0" fontId="20" fillId="0" borderId="0" xfId="0" applyFont="1" applyFill="1" applyBorder="1" applyAlignment="1">
      <alignment horizontal="center" wrapText="1"/>
    </xf>
    <xf numFmtId="0" fontId="20" fillId="0" borderId="0" xfId="0" applyFont="1" applyFill="1" applyAlignment="1">
      <alignment horizontal="center" wrapText="1"/>
    </xf>
    <xf numFmtId="0" fontId="3" fillId="0" borderId="0" xfId="0" applyFont="1" applyBorder="1" applyAlignment="1">
      <alignment horizontal="right" wrapText="1"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Fill="1" applyAlignment="1">
      <alignment wrapText="1"/>
    </xf>
    <xf numFmtId="0" fontId="2" fillId="0" borderId="2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17" fillId="0" borderId="3" xfId="0" applyFont="1" applyFill="1" applyBorder="1" applyAlignment="1">
      <alignment wrapText="1"/>
    </xf>
    <xf numFmtId="0" fontId="2" fillId="2" borderId="3" xfId="0" applyFont="1" applyFill="1" applyBorder="1" applyAlignment="1">
      <alignment wrapText="1"/>
    </xf>
    <xf numFmtId="0" fontId="0" fillId="0" borderId="0" xfId="0" applyFont="1" applyBorder="1" applyAlignment="1">
      <alignment horizontal="right" wrapText="1"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 wrapText="1"/>
    </xf>
    <xf numFmtId="0" fontId="1" fillId="0" borderId="0" xfId="0" applyFont="1" applyBorder="1" applyAlignment="1">
      <alignment horizontal="right" wrapText="1"/>
    </xf>
    <xf numFmtId="0" fontId="1" fillId="0" borderId="0" xfId="0" applyFont="1" applyBorder="1" applyAlignment="1">
      <alignment wrapText="1"/>
    </xf>
    <xf numFmtId="0" fontId="27" fillId="0" borderId="0" xfId="0" applyFont="1" applyFill="1" applyBorder="1" applyAlignment="1">
      <alignment horizontal="center" wrapText="1"/>
    </xf>
    <xf numFmtId="0" fontId="26" fillId="2" borderId="0" xfId="0" applyFont="1" applyFill="1" applyAlignment="1">
      <alignment wrapText="1"/>
    </xf>
    <xf numFmtId="0" fontId="6" fillId="0" borderId="0" xfId="0" applyFont="1" applyAlignment="1">
      <alignment horizontal="center" wrapText="1"/>
    </xf>
    <xf numFmtId="165" fontId="12" fillId="0" borderId="0" xfId="0" applyNumberFormat="1" applyFont="1" applyAlignment="1">
      <alignment wrapText="1"/>
    </xf>
    <xf numFmtId="0" fontId="2" fillId="0" borderId="0" xfId="0" applyFont="1" applyFill="1" applyAlignment="1">
      <alignment horizontal="center" wrapText="1"/>
    </xf>
    <xf numFmtId="0" fontId="2" fillId="2" borderId="0" xfId="0" applyFont="1" applyFill="1" applyAlignment="1">
      <alignment horizontal="center" wrapText="1"/>
    </xf>
    <xf numFmtId="167" fontId="2" fillId="0" borderId="0" xfId="0" applyNumberFormat="1" applyFont="1" applyFill="1" applyAlignment="1">
      <alignment horizontal="center" wrapText="1"/>
    </xf>
    <xf numFmtId="0" fontId="2" fillId="0" borderId="0" xfId="0" applyFont="1" applyAlignment="1">
      <alignment horizontal="center" wrapText="1"/>
    </xf>
    <xf numFmtId="0" fontId="26" fillId="0" borderId="0" xfId="0" applyFont="1" applyFill="1" applyBorder="1" applyAlignment="1">
      <alignment horizontal="center" wrapText="1"/>
    </xf>
    <xf numFmtId="0" fontId="26" fillId="2" borderId="0" xfId="0" applyFont="1" applyFill="1" applyAlignment="1">
      <alignment horizontal="center" wrapText="1"/>
    </xf>
    <xf numFmtId="165" fontId="2" fillId="0" borderId="0" xfId="0" applyNumberFormat="1" applyFont="1" applyAlignment="1">
      <alignment horizontal="center" wrapText="1"/>
    </xf>
    <xf numFmtId="0" fontId="16" fillId="2" borderId="0" xfId="0" applyFont="1" applyFill="1" applyAlignment="1">
      <alignment horizontal="center" wrapText="1"/>
    </xf>
    <xf numFmtId="0" fontId="15" fillId="2" borderId="0" xfId="0" applyFont="1" applyFill="1" applyAlignment="1">
      <alignment horizontal="center" wrapText="1"/>
    </xf>
    <xf numFmtId="164" fontId="13" fillId="0" borderId="0" xfId="0" applyNumberFormat="1" applyFont="1" applyFill="1" applyBorder="1" applyAlignment="1">
      <alignment horizontal="center" wrapText="1"/>
    </xf>
    <xf numFmtId="0" fontId="14" fillId="2" borderId="0" xfId="0" applyFont="1" applyFill="1" applyAlignment="1">
      <alignment horizontal="center" wrapText="1"/>
    </xf>
    <xf numFmtId="167" fontId="14" fillId="2" borderId="0" xfId="0" applyNumberFormat="1" applyFont="1" applyFill="1" applyAlignment="1">
      <alignment horizontal="center" wrapText="1"/>
    </xf>
    <xf numFmtId="164" fontId="2" fillId="0" borderId="0" xfId="0" applyNumberFormat="1" applyFont="1" applyFill="1" applyAlignment="1">
      <alignment horizontal="center" wrapText="1"/>
    </xf>
    <xf numFmtId="0" fontId="26" fillId="0" borderId="0" xfId="0" applyFont="1" applyFill="1" applyBorder="1" applyAlignment="1">
      <alignment wrapText="1"/>
    </xf>
    <xf numFmtId="165" fontId="2" fillId="0" borderId="0" xfId="0" applyNumberFormat="1" applyFont="1" applyAlignment="1">
      <alignment wrapText="1"/>
    </xf>
    <xf numFmtId="0" fontId="14" fillId="2" borderId="0" xfId="0" applyFont="1" applyFill="1" applyAlignment="1">
      <alignment wrapText="1"/>
    </xf>
    <xf numFmtId="167" fontId="2" fillId="0" borderId="0" xfId="0" applyNumberFormat="1" applyFont="1" applyFill="1" applyAlignment="1">
      <alignment wrapText="1"/>
    </xf>
    <xf numFmtId="0" fontId="17" fillId="0" borderId="3" xfId="0" applyFont="1" applyBorder="1" applyAlignment="1">
      <alignment wrapText="1"/>
    </xf>
    <xf numFmtId="0" fontId="17" fillId="0" borderId="3" xfId="0" applyFont="1" applyBorder="1"/>
    <xf numFmtId="0" fontId="20" fillId="0" borderId="0" xfId="0" applyFont="1" applyFill="1" applyBorder="1" applyAlignment="1">
      <alignment horizontal="right" wrapText="1"/>
    </xf>
    <xf numFmtId="0" fontId="20" fillId="0" borderId="0" xfId="0" applyFont="1" applyFill="1" applyBorder="1" applyAlignment="1">
      <alignment wrapText="1"/>
    </xf>
    <xf numFmtId="0" fontId="20" fillId="0" borderId="0" xfId="0" applyFont="1" applyFill="1" applyAlignment="1">
      <alignment wrapText="1"/>
    </xf>
    <xf numFmtId="0" fontId="20" fillId="0" borderId="0" xfId="0" applyFont="1" applyFill="1"/>
    <xf numFmtId="0" fontId="7" fillId="3" borderId="5" xfId="0" applyFont="1" applyFill="1" applyBorder="1" applyAlignment="1">
      <alignment horizontal="center" vertical="center" wrapText="1"/>
    </xf>
    <xf numFmtId="0" fontId="28" fillId="2" borderId="5" xfId="0" applyFont="1" applyFill="1" applyBorder="1" applyAlignment="1">
      <alignment horizontal="center"/>
    </xf>
    <xf numFmtId="49" fontId="29" fillId="2" borderId="5" xfId="0" applyNumberFormat="1" applyFont="1" applyFill="1" applyBorder="1" applyAlignment="1">
      <alignment horizontal="center"/>
    </xf>
    <xf numFmtId="49" fontId="28" fillId="0" borderId="5" xfId="0" applyNumberFormat="1" applyFont="1" applyBorder="1" applyAlignment="1">
      <alignment horizontal="center"/>
    </xf>
    <xf numFmtId="49" fontId="28" fillId="0" borderId="5" xfId="0" applyNumberFormat="1" applyFont="1" applyBorder="1" applyAlignment="1">
      <alignment horizontal="center" wrapText="1"/>
    </xf>
    <xf numFmtId="49" fontId="28" fillId="0" borderId="5" xfId="0" applyNumberFormat="1" applyFont="1" applyFill="1" applyBorder="1" applyAlignment="1">
      <alignment horizontal="center" wrapText="1"/>
    </xf>
    <xf numFmtId="49" fontId="30" fillId="4" borderId="5" xfId="0" applyNumberFormat="1" applyFont="1" applyFill="1" applyBorder="1" applyAlignment="1">
      <alignment horizontal="center"/>
    </xf>
    <xf numFmtId="49" fontId="30" fillId="4" borderId="5" xfId="0" applyNumberFormat="1" applyFont="1" applyFill="1" applyBorder="1" applyAlignment="1">
      <alignment horizontal="center" wrapText="1"/>
    </xf>
    <xf numFmtId="49" fontId="29" fillId="0" borderId="5" xfId="0" applyNumberFormat="1" applyFont="1" applyFill="1" applyBorder="1" applyAlignment="1">
      <alignment horizontal="center"/>
    </xf>
    <xf numFmtId="166" fontId="28" fillId="0" borderId="5" xfId="0" applyNumberFormat="1" applyFont="1" applyFill="1" applyBorder="1" applyAlignment="1">
      <alignment horizontal="center"/>
    </xf>
    <xf numFmtId="1" fontId="28" fillId="0" borderId="5" xfId="0" applyNumberFormat="1" applyFont="1" applyFill="1" applyBorder="1" applyAlignment="1">
      <alignment horizontal="center"/>
    </xf>
    <xf numFmtId="49" fontId="28" fillId="0" borderId="5" xfId="0" applyNumberFormat="1" applyFont="1" applyFill="1" applyBorder="1" applyAlignment="1">
      <alignment horizontal="center"/>
    </xf>
    <xf numFmtId="49" fontId="28" fillId="2" borderId="5" xfId="0" applyNumberFormat="1" applyFont="1" applyFill="1" applyBorder="1" applyAlignment="1" applyProtection="1">
      <alignment horizontal="center" wrapText="1"/>
      <protection locked="0"/>
    </xf>
    <xf numFmtId="1" fontId="28" fillId="2" borderId="5" xfId="0" applyNumberFormat="1" applyFont="1" applyFill="1" applyBorder="1" applyAlignment="1" applyProtection="1">
      <alignment horizontal="center" wrapText="1"/>
      <protection locked="0"/>
    </xf>
    <xf numFmtId="49" fontId="28" fillId="0" borderId="5" xfId="0" applyNumberFormat="1" applyFont="1" applyFill="1" applyBorder="1" applyAlignment="1" applyProtection="1">
      <alignment horizontal="center" wrapText="1"/>
      <protection locked="0"/>
    </xf>
    <xf numFmtId="1" fontId="28" fillId="0" borderId="5" xfId="0" applyNumberFormat="1" applyFont="1" applyFill="1" applyBorder="1" applyAlignment="1" applyProtection="1">
      <alignment horizontal="center" wrapText="1"/>
      <protection locked="0"/>
    </xf>
    <xf numFmtId="49" fontId="28" fillId="0" borderId="5" xfId="0" applyNumberFormat="1" applyFont="1" applyBorder="1" applyAlignment="1" applyProtection="1">
      <alignment horizontal="center" wrapText="1"/>
      <protection locked="0"/>
    </xf>
    <xf numFmtId="49" fontId="29" fillId="0" borderId="5" xfId="0" applyNumberFormat="1" applyFont="1" applyBorder="1" applyAlignment="1">
      <alignment horizontal="center"/>
    </xf>
    <xf numFmtId="49" fontId="28" fillId="2" borderId="5" xfId="0" applyNumberFormat="1" applyFont="1" applyFill="1" applyBorder="1" applyAlignment="1">
      <alignment horizontal="center"/>
    </xf>
    <xf numFmtId="49" fontId="28" fillId="2" borderId="5" xfId="0" applyNumberFormat="1" applyFont="1" applyFill="1" applyBorder="1" applyAlignment="1">
      <alignment horizontal="center" wrapText="1"/>
    </xf>
    <xf numFmtId="0" fontId="29" fillId="0" borderId="5" xfId="0" applyFont="1" applyBorder="1" applyAlignment="1">
      <alignment horizontal="center"/>
    </xf>
    <xf numFmtId="49" fontId="29" fillId="0" borderId="5" xfId="0" applyNumberFormat="1" applyFont="1" applyFill="1" applyBorder="1" applyAlignment="1">
      <alignment horizontal="center" wrapText="1"/>
    </xf>
    <xf numFmtId="0" fontId="30" fillId="4" borderId="5" xfId="0" applyFont="1" applyFill="1" applyBorder="1" applyAlignment="1">
      <alignment horizontal="center"/>
    </xf>
    <xf numFmtId="0" fontId="29" fillId="2" borderId="5" xfId="0" applyFont="1" applyFill="1" applyBorder="1" applyAlignment="1">
      <alignment horizontal="center"/>
    </xf>
    <xf numFmtId="49" fontId="29" fillId="2" borderId="5" xfId="0" applyNumberFormat="1" applyFont="1" applyFill="1" applyBorder="1" applyAlignment="1">
      <alignment horizontal="center" wrapText="1"/>
    </xf>
    <xf numFmtId="49" fontId="29" fillId="0" borderId="5" xfId="0" applyNumberFormat="1" applyFont="1" applyBorder="1" applyAlignment="1">
      <alignment horizontal="center" wrapText="1"/>
    </xf>
    <xf numFmtId="0" fontId="28" fillId="2" borderId="6" xfId="0" applyFont="1" applyFill="1" applyBorder="1" applyAlignment="1"/>
    <xf numFmtId="0" fontId="29" fillId="2" borderId="7" xfId="0" applyFont="1" applyFill="1" applyBorder="1" applyAlignment="1">
      <alignment horizontal="center" wrapText="1"/>
    </xf>
    <xf numFmtId="0" fontId="29" fillId="2" borderId="7" xfId="0" applyNumberFormat="1" applyFont="1" applyFill="1" applyBorder="1" applyAlignment="1" applyProtection="1">
      <alignment horizontal="left" wrapText="1"/>
      <protection locked="0"/>
    </xf>
    <xf numFmtId="0" fontId="28" fillId="0" borderId="6" xfId="0" applyFont="1" applyFill="1" applyBorder="1" applyAlignment="1"/>
    <xf numFmtId="0" fontId="28" fillId="0" borderId="7" xfId="0" applyFont="1" applyFill="1" applyBorder="1" applyAlignment="1">
      <alignment wrapText="1"/>
    </xf>
    <xf numFmtId="0" fontId="28" fillId="0" borderId="7" xfId="0" applyFont="1" applyFill="1" applyBorder="1" applyAlignment="1">
      <alignment horizontal="left" wrapText="1"/>
    </xf>
    <xf numFmtId="49" fontId="28" fillId="0" borderId="7" xfId="0" applyNumberFormat="1" applyFont="1" applyFill="1" applyBorder="1" applyAlignment="1">
      <alignment wrapText="1"/>
    </xf>
    <xf numFmtId="0" fontId="30" fillId="4" borderId="6" xfId="0" applyFont="1" applyFill="1" applyBorder="1" applyAlignment="1"/>
    <xf numFmtId="0" fontId="24" fillId="4" borderId="7" xfId="0" applyFont="1" applyFill="1" applyBorder="1" applyAlignment="1">
      <alignment horizontal="left" wrapText="1"/>
    </xf>
    <xf numFmtId="49" fontId="28" fillId="0" borderId="7" xfId="0" applyNumberFormat="1" applyFont="1" applyFill="1" applyBorder="1" applyAlignment="1" applyProtection="1">
      <alignment horizontal="left" wrapText="1"/>
      <protection locked="0"/>
    </xf>
    <xf numFmtId="49" fontId="28" fillId="0" borderId="7" xfId="0" applyNumberFormat="1" applyFont="1" applyFill="1" applyBorder="1" applyAlignment="1">
      <alignment horizontal="left" wrapText="1"/>
    </xf>
    <xf numFmtId="0" fontId="28" fillId="0" borderId="7" xfId="0" applyFont="1" applyBorder="1" applyAlignment="1">
      <alignment wrapText="1"/>
    </xf>
    <xf numFmtId="0" fontId="28" fillId="0" borderId="7" xfId="1" applyFont="1" applyFill="1" applyBorder="1" applyAlignment="1" applyProtection="1">
      <alignment horizontal="left" wrapText="1"/>
    </xf>
    <xf numFmtId="0" fontId="29" fillId="2" borderId="7" xfId="0" applyFont="1" applyFill="1" applyBorder="1" applyAlignment="1">
      <alignment horizontal="left" wrapText="1"/>
    </xf>
    <xf numFmtId="0" fontId="29" fillId="0" borderId="7" xfId="0" applyFont="1" applyFill="1" applyBorder="1" applyAlignment="1" applyProtection="1">
      <alignment horizontal="left" wrapText="1"/>
      <protection locked="0"/>
    </xf>
    <xf numFmtId="49" fontId="28" fillId="0" borderId="7" xfId="0" applyNumberFormat="1" applyFont="1" applyFill="1" applyBorder="1" applyAlignment="1" applyProtection="1">
      <alignment wrapText="1"/>
      <protection locked="0"/>
    </xf>
    <xf numFmtId="0" fontId="24" fillId="4" borderId="7" xfId="0" applyFont="1" applyFill="1" applyBorder="1" applyAlignment="1" applyProtection="1">
      <alignment horizontal="left" wrapText="1"/>
      <protection locked="0"/>
    </xf>
    <xf numFmtId="0" fontId="30" fillId="4" borderId="7" xfId="0" applyFont="1" applyFill="1" applyBorder="1" applyAlignment="1" applyProtection="1">
      <alignment horizontal="left" wrapText="1"/>
      <protection locked="0"/>
    </xf>
    <xf numFmtId="49" fontId="28" fillId="2" borderId="7" xfId="0" applyNumberFormat="1" applyFont="1" applyFill="1" applyBorder="1" applyAlignment="1" applyProtection="1">
      <alignment wrapText="1"/>
      <protection locked="0"/>
    </xf>
    <xf numFmtId="49" fontId="28" fillId="0" borderId="7" xfId="0" applyNumberFormat="1" applyFont="1" applyBorder="1" applyAlignment="1" applyProtection="1">
      <alignment wrapText="1"/>
      <protection locked="0"/>
    </xf>
    <xf numFmtId="0" fontId="24" fillId="4" borderId="7" xfId="0" applyFont="1" applyFill="1" applyBorder="1" applyAlignment="1">
      <alignment wrapText="1"/>
    </xf>
    <xf numFmtId="49" fontId="28" fillId="2" borderId="7" xfId="0" applyNumberFormat="1" applyFont="1" applyFill="1" applyBorder="1" applyAlignment="1">
      <alignment wrapText="1"/>
    </xf>
    <xf numFmtId="0" fontId="29" fillId="0" borderId="7" xfId="0" applyFont="1" applyFill="1" applyBorder="1" applyAlignment="1">
      <alignment horizontal="left" wrapText="1"/>
    </xf>
    <xf numFmtId="49" fontId="28" fillId="0" borderId="7" xfId="0" applyNumberFormat="1" applyFont="1" applyBorder="1" applyAlignment="1" applyProtection="1">
      <alignment horizontal="left" wrapText="1"/>
      <protection locked="0"/>
    </xf>
    <xf numFmtId="0" fontId="28" fillId="2" borderId="7" xfId="0" applyFont="1" applyFill="1" applyBorder="1" applyAlignment="1">
      <alignment horizontal="left" wrapText="1"/>
    </xf>
    <xf numFmtId="0" fontId="29" fillId="2" borderId="7" xfId="0" applyFont="1" applyFill="1" applyBorder="1" applyAlignment="1" applyProtection="1">
      <alignment horizontal="left" wrapText="1"/>
      <protection locked="0"/>
    </xf>
    <xf numFmtId="0" fontId="25" fillId="0" borderId="7" xfId="0" applyFont="1" applyBorder="1" applyAlignment="1" applyProtection="1">
      <alignment horizontal="left" wrapText="1"/>
      <protection locked="0"/>
    </xf>
    <xf numFmtId="0" fontId="29" fillId="0" borderId="7" xfId="0" applyFont="1" applyBorder="1" applyAlignment="1" applyProtection="1">
      <alignment horizontal="left" wrapText="1"/>
      <protection locked="0"/>
    </xf>
    <xf numFmtId="3" fontId="28" fillId="0" borderId="7" xfId="0" applyNumberFormat="1" applyFont="1" applyBorder="1" applyAlignment="1">
      <alignment horizontal="left" wrapText="1"/>
    </xf>
    <xf numFmtId="49" fontId="29" fillId="0" borderId="7" xfId="0" applyNumberFormat="1" applyFont="1" applyFill="1" applyBorder="1" applyAlignment="1">
      <alignment wrapText="1"/>
    </xf>
    <xf numFmtId="49" fontId="24" fillId="4" borderId="7" xfId="0" applyNumberFormat="1" applyFont="1" applyFill="1" applyBorder="1" applyAlignment="1">
      <alignment wrapText="1"/>
    </xf>
    <xf numFmtId="49" fontId="29" fillId="2" borderId="7" xfId="0" applyNumberFormat="1" applyFont="1" applyFill="1" applyBorder="1" applyAlignment="1">
      <alignment wrapText="1"/>
    </xf>
    <xf numFmtId="49" fontId="29" fillId="0" borderId="7" xfId="0" applyNumberFormat="1" applyFont="1" applyBorder="1" applyAlignment="1" applyProtection="1">
      <alignment horizontal="left" wrapText="1"/>
      <protection locked="0"/>
    </xf>
    <xf numFmtId="0" fontId="29" fillId="0" borderId="7" xfId="0" applyFont="1" applyFill="1" applyBorder="1" applyAlignment="1" applyProtection="1">
      <alignment wrapText="1"/>
      <protection locked="0"/>
    </xf>
    <xf numFmtId="0" fontId="8" fillId="0" borderId="8" xfId="0" applyFont="1" applyFill="1" applyBorder="1" applyAlignment="1"/>
    <xf numFmtId="0" fontId="8" fillId="0" borderId="9" xfId="0" applyFont="1" applyBorder="1" applyAlignment="1">
      <alignment horizontal="center"/>
    </xf>
    <xf numFmtId="0" fontId="9" fillId="0" borderId="10" xfId="0" applyFont="1" applyBorder="1" applyAlignment="1">
      <alignment horizontal="center" wrapText="1"/>
    </xf>
    <xf numFmtId="0" fontId="24" fillId="0" borderId="0" xfId="0" applyFont="1" applyBorder="1" applyAlignment="1">
      <alignment wrapText="1"/>
    </xf>
    <xf numFmtId="0" fontId="2" fillId="0" borderId="0" xfId="0" applyFont="1" applyFill="1" applyBorder="1"/>
    <xf numFmtId="0" fontId="29" fillId="0" borderId="5" xfId="0" applyFont="1" applyFill="1" applyBorder="1" applyAlignment="1">
      <alignment horizontal="center"/>
    </xf>
    <xf numFmtId="0" fontId="25" fillId="0" borderId="7" xfId="0" applyFont="1" applyFill="1" applyBorder="1" applyAlignment="1">
      <alignment horizontal="left" wrapText="1"/>
    </xf>
    <xf numFmtId="0" fontId="33" fillId="4" borderId="7" xfId="0" applyFont="1" applyFill="1" applyBorder="1" applyAlignment="1" applyProtection="1">
      <alignment horizontal="left" wrapText="1"/>
      <protection locked="0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164" fontId="26" fillId="0" borderId="0" xfId="0" applyNumberFormat="1" applyFont="1" applyFill="1" applyAlignment="1">
      <alignment horizontal="center" wrapText="1"/>
    </xf>
    <xf numFmtId="0" fontId="29" fillId="0" borderId="6" xfId="0" applyFont="1" applyFill="1" applyBorder="1" applyAlignment="1"/>
    <xf numFmtId="0" fontId="29" fillId="5" borderId="6" xfId="0" applyFont="1" applyFill="1" applyBorder="1" applyAlignment="1"/>
    <xf numFmtId="49" fontId="29" fillId="5" borderId="5" xfId="0" applyNumberFormat="1" applyFont="1" applyFill="1" applyBorder="1" applyAlignment="1">
      <alignment horizontal="center"/>
    </xf>
    <xf numFmtId="0" fontId="29" fillId="5" borderId="7" xfId="0" applyFont="1" applyFill="1" applyBorder="1" applyAlignment="1" applyProtection="1">
      <alignment horizontal="left" wrapText="1"/>
      <protection locked="0"/>
    </xf>
    <xf numFmtId="0" fontId="30" fillId="5" borderId="6" xfId="0" applyFont="1" applyFill="1" applyBorder="1" applyAlignment="1"/>
    <xf numFmtId="49" fontId="30" fillId="5" borderId="5" xfId="0" applyNumberFormat="1" applyFont="1" applyFill="1" applyBorder="1" applyAlignment="1">
      <alignment horizontal="center"/>
    </xf>
    <xf numFmtId="49" fontId="30" fillId="5" borderId="5" xfId="0" applyNumberFormat="1" applyFont="1" applyFill="1" applyBorder="1" applyAlignment="1">
      <alignment horizontal="center" wrapText="1"/>
    </xf>
    <xf numFmtId="0" fontId="24" fillId="5" borderId="7" xfId="0" applyFont="1" applyFill="1" applyBorder="1" applyAlignment="1">
      <alignment horizontal="left" wrapText="1"/>
    </xf>
    <xf numFmtId="166" fontId="30" fillId="5" borderId="5" xfId="0" applyNumberFormat="1" applyFont="1" applyFill="1" applyBorder="1" applyAlignment="1">
      <alignment horizontal="center"/>
    </xf>
    <xf numFmtId="1" fontId="30" fillId="5" borderId="5" xfId="0" applyNumberFormat="1" applyFont="1" applyFill="1" applyBorder="1" applyAlignment="1">
      <alignment horizontal="center"/>
    </xf>
    <xf numFmtId="0" fontId="24" fillId="5" borderId="7" xfId="0" applyFont="1" applyFill="1" applyBorder="1" applyAlignment="1" applyProtection="1">
      <alignment horizontal="left" wrapText="1"/>
      <protection locked="0"/>
    </xf>
    <xf numFmtId="49" fontId="30" fillId="5" borderId="5" xfId="0" applyNumberFormat="1" applyFont="1" applyFill="1" applyBorder="1" applyAlignment="1" applyProtection="1">
      <alignment horizontal="center" wrapText="1"/>
      <protection locked="0"/>
    </xf>
    <xf numFmtId="1" fontId="30" fillId="5" borderId="5" xfId="0" applyNumberFormat="1" applyFont="1" applyFill="1" applyBorder="1" applyAlignment="1" applyProtection="1">
      <alignment horizontal="center" wrapText="1"/>
      <protection locked="0"/>
    </xf>
    <xf numFmtId="0" fontId="30" fillId="5" borderId="6" xfId="0" applyFont="1" applyFill="1" applyBorder="1" applyAlignment="1">
      <alignment horizontal="center"/>
    </xf>
    <xf numFmtId="49" fontId="24" fillId="5" borderId="7" xfId="0" applyNumberFormat="1" applyFont="1" applyFill="1" applyBorder="1" applyAlignment="1" applyProtection="1">
      <alignment wrapText="1"/>
      <protection locked="0"/>
    </xf>
    <xf numFmtId="49" fontId="24" fillId="5" borderId="7" xfId="0" applyNumberFormat="1" applyFont="1" applyFill="1" applyBorder="1" applyAlignment="1">
      <alignment horizontal="left" wrapText="1"/>
    </xf>
    <xf numFmtId="167" fontId="35" fillId="0" borderId="6" xfId="0" applyNumberFormat="1" applyFont="1" applyFill="1" applyBorder="1" applyAlignment="1">
      <alignment horizontal="center" wrapText="1"/>
    </xf>
    <xf numFmtId="167" fontId="35" fillId="0" borderId="5" xfId="0" applyNumberFormat="1" applyFont="1" applyFill="1" applyBorder="1" applyAlignment="1">
      <alignment horizontal="center" wrapText="1"/>
    </xf>
    <xf numFmtId="165" fontId="35" fillId="0" borderId="5" xfId="0" applyNumberFormat="1" applyFont="1" applyFill="1" applyBorder="1" applyAlignment="1">
      <alignment horizontal="center" wrapText="1"/>
    </xf>
    <xf numFmtId="165" fontId="35" fillId="0" borderId="7" xfId="0" applyNumberFormat="1" applyFont="1" applyFill="1" applyBorder="1" applyAlignment="1">
      <alignment horizontal="center" wrapText="1"/>
    </xf>
    <xf numFmtId="167" fontId="36" fillId="0" borderId="6" xfId="0" applyNumberFormat="1" applyFont="1" applyFill="1" applyBorder="1" applyAlignment="1" applyProtection="1">
      <alignment horizontal="center" wrapText="1"/>
      <protection locked="0"/>
    </xf>
    <xf numFmtId="167" fontId="36" fillId="0" borderId="5" xfId="0" applyNumberFormat="1" applyFont="1" applyFill="1" applyBorder="1" applyAlignment="1" applyProtection="1">
      <alignment horizontal="center" wrapText="1"/>
      <protection locked="0"/>
    </xf>
    <xf numFmtId="10" fontId="36" fillId="0" borderId="5" xfId="0" applyNumberFormat="1" applyFont="1" applyFill="1" applyBorder="1" applyAlignment="1">
      <alignment horizontal="center" wrapText="1"/>
    </xf>
    <xf numFmtId="167" fontId="36" fillId="0" borderId="5" xfId="0" applyNumberFormat="1" applyFont="1" applyFill="1" applyBorder="1" applyAlignment="1">
      <alignment horizontal="center" wrapText="1"/>
    </xf>
    <xf numFmtId="165" fontId="36" fillId="0" borderId="7" xfId="0" applyNumberFormat="1" applyFont="1" applyFill="1" applyBorder="1" applyAlignment="1">
      <alignment horizontal="center" wrapText="1"/>
    </xf>
    <xf numFmtId="167" fontId="36" fillId="0" borderId="6" xfId="0" applyNumberFormat="1" applyFont="1" applyFill="1" applyBorder="1" applyAlignment="1">
      <alignment horizontal="center" wrapText="1"/>
    </xf>
    <xf numFmtId="167" fontId="37" fillId="0" borderId="5" xfId="0" applyNumberFormat="1" applyFont="1" applyFill="1" applyBorder="1" applyAlignment="1">
      <alignment horizontal="center" wrapText="1"/>
    </xf>
    <xf numFmtId="167" fontId="37" fillId="0" borderId="6" xfId="0" applyNumberFormat="1" applyFont="1" applyFill="1" applyBorder="1" applyAlignment="1">
      <alignment horizontal="center" wrapText="1"/>
    </xf>
    <xf numFmtId="165" fontId="36" fillId="0" borderId="5" xfId="0" applyNumberFormat="1" applyFont="1" applyFill="1" applyBorder="1" applyAlignment="1">
      <alignment horizontal="center" wrapText="1"/>
    </xf>
    <xf numFmtId="167" fontId="38" fillId="0" borderId="5" xfId="0" applyNumberFormat="1" applyFont="1" applyFill="1" applyBorder="1" applyAlignment="1">
      <alignment horizontal="center" wrapText="1"/>
    </xf>
    <xf numFmtId="167" fontId="36" fillId="0" borderId="6" xfId="0" applyNumberFormat="1" applyFont="1" applyFill="1" applyBorder="1" applyAlignment="1" applyProtection="1">
      <alignment horizontal="center" wrapText="1"/>
    </xf>
    <xf numFmtId="167" fontId="36" fillId="0" borderId="5" xfId="0" applyNumberFormat="1" applyFont="1" applyFill="1" applyBorder="1" applyAlignment="1" applyProtection="1">
      <alignment horizontal="center" wrapText="1"/>
    </xf>
    <xf numFmtId="167" fontId="41" fillId="0" borderId="6" xfId="0" applyNumberFormat="1" applyFont="1" applyFill="1" applyBorder="1" applyAlignment="1">
      <alignment horizontal="center" wrapText="1"/>
    </xf>
    <xf numFmtId="167" fontId="41" fillId="0" borderId="5" xfId="0" applyNumberFormat="1" applyFont="1" applyFill="1" applyBorder="1" applyAlignment="1">
      <alignment horizontal="center" wrapText="1"/>
    </xf>
    <xf numFmtId="167" fontId="37" fillId="0" borderId="6" xfId="0" applyNumberFormat="1" applyFont="1" applyFill="1" applyBorder="1" applyAlignment="1" applyProtection="1">
      <alignment horizontal="center" wrapText="1"/>
      <protection locked="0"/>
    </xf>
    <xf numFmtId="167" fontId="35" fillId="0" borderId="6" xfId="0" applyNumberFormat="1" applyFont="1" applyFill="1" applyBorder="1" applyAlignment="1" applyProtection="1">
      <alignment horizontal="center" wrapText="1"/>
    </xf>
    <xf numFmtId="167" fontId="35" fillId="0" borderId="5" xfId="0" applyNumberFormat="1" applyFont="1" applyFill="1" applyBorder="1" applyAlignment="1" applyProtection="1">
      <alignment horizontal="center" wrapText="1"/>
    </xf>
    <xf numFmtId="10" fontId="35" fillId="0" borderId="5" xfId="0" applyNumberFormat="1" applyFont="1" applyFill="1" applyBorder="1" applyAlignment="1">
      <alignment horizontal="center" wrapText="1"/>
    </xf>
    <xf numFmtId="167" fontId="35" fillId="0" borderId="6" xfId="0" applyNumberFormat="1" applyFont="1" applyFill="1" applyBorder="1" applyAlignment="1" applyProtection="1">
      <alignment horizontal="center" wrapText="1"/>
      <protection locked="0"/>
    </xf>
    <xf numFmtId="167" fontId="35" fillId="0" borderId="5" xfId="0" applyNumberFormat="1" applyFont="1" applyFill="1" applyBorder="1" applyAlignment="1" applyProtection="1">
      <alignment horizontal="center" wrapText="1"/>
      <protection locked="0"/>
    </xf>
    <xf numFmtId="167" fontId="35" fillId="0" borderId="8" xfId="0" applyNumberFormat="1" applyFont="1" applyFill="1" applyBorder="1" applyAlignment="1" applyProtection="1">
      <alignment horizontal="center" wrapText="1"/>
    </xf>
    <xf numFmtId="167" fontId="35" fillId="0" borderId="9" xfId="0" applyNumberFormat="1" applyFont="1" applyFill="1" applyBorder="1" applyAlignment="1" applyProtection="1">
      <alignment horizontal="center" wrapText="1"/>
    </xf>
    <xf numFmtId="167" fontId="35" fillId="0" borderId="9" xfId="0" applyNumberFormat="1" applyFont="1" applyFill="1" applyBorder="1" applyAlignment="1">
      <alignment horizontal="center" wrapText="1"/>
    </xf>
    <xf numFmtId="165" fontId="35" fillId="0" borderId="10" xfId="0" applyNumberFormat="1" applyFont="1" applyFill="1" applyBorder="1" applyAlignment="1">
      <alignment horizontal="center" wrapText="1"/>
    </xf>
    <xf numFmtId="167" fontId="35" fillId="0" borderId="8" xfId="0" applyNumberFormat="1" applyFont="1" applyFill="1" applyBorder="1" applyAlignment="1">
      <alignment horizontal="center" wrapText="1"/>
    </xf>
    <xf numFmtId="167" fontId="35" fillId="2" borderId="6" xfId="0" applyNumberFormat="1" applyFont="1" applyFill="1" applyBorder="1" applyAlignment="1">
      <alignment horizontal="center" wrapText="1"/>
    </xf>
    <xf numFmtId="167" fontId="35" fillId="2" borderId="5" xfId="0" applyNumberFormat="1" applyFont="1" applyFill="1" applyBorder="1" applyAlignment="1">
      <alignment horizontal="center" wrapText="1"/>
    </xf>
    <xf numFmtId="167" fontId="35" fillId="3" borderId="5" xfId="0" applyNumberFormat="1" applyFont="1" applyFill="1" applyBorder="1" applyAlignment="1">
      <alignment horizontal="center" wrapText="1"/>
    </xf>
    <xf numFmtId="165" fontId="35" fillId="2" borderId="5" xfId="0" applyNumberFormat="1" applyFont="1" applyFill="1" applyBorder="1" applyAlignment="1">
      <alignment horizontal="center" wrapText="1"/>
    </xf>
    <xf numFmtId="165" fontId="35" fillId="2" borderId="7" xfId="0" applyNumberFormat="1" applyFont="1" applyFill="1" applyBorder="1" applyAlignment="1">
      <alignment horizontal="center" wrapText="1"/>
    </xf>
    <xf numFmtId="167" fontId="35" fillId="5" borderId="6" xfId="0" applyNumberFormat="1" applyFont="1" applyFill="1" applyBorder="1" applyAlignment="1">
      <alignment horizontal="center" wrapText="1"/>
    </xf>
    <xf numFmtId="167" fontId="35" fillId="5" borderId="5" xfId="0" applyNumberFormat="1" applyFont="1" applyFill="1" applyBorder="1" applyAlignment="1">
      <alignment horizontal="center" wrapText="1"/>
    </xf>
    <xf numFmtId="165" fontId="35" fillId="5" borderId="5" xfId="0" applyNumberFormat="1" applyFont="1" applyFill="1" applyBorder="1" applyAlignment="1">
      <alignment horizontal="center" wrapText="1"/>
    </xf>
    <xf numFmtId="165" fontId="35" fillId="5" borderId="7" xfId="0" applyNumberFormat="1" applyFont="1" applyFill="1" applyBorder="1" applyAlignment="1">
      <alignment horizontal="center" wrapText="1"/>
    </xf>
    <xf numFmtId="167" fontId="36" fillId="3" borderId="5" xfId="0" applyNumberFormat="1" applyFont="1" applyFill="1" applyBorder="1" applyAlignment="1" applyProtection="1">
      <alignment horizontal="center" wrapText="1"/>
      <protection locked="0"/>
    </xf>
    <xf numFmtId="167" fontId="37" fillId="2" borderId="5" xfId="0" applyNumberFormat="1" applyFont="1" applyFill="1" applyBorder="1" applyAlignment="1">
      <alignment horizontal="center" wrapText="1"/>
    </xf>
    <xf numFmtId="167" fontId="37" fillId="3" borderId="5" xfId="0" applyNumberFormat="1" applyFont="1" applyFill="1" applyBorder="1" applyAlignment="1" applyProtection="1">
      <alignment horizontal="center" wrapText="1"/>
      <protection locked="0"/>
    </xf>
    <xf numFmtId="167" fontId="36" fillId="2" borderId="5" xfId="0" applyNumberFormat="1" applyFont="1" applyFill="1" applyBorder="1" applyAlignment="1">
      <alignment horizontal="center" wrapText="1"/>
    </xf>
    <xf numFmtId="167" fontId="36" fillId="3" borderId="5" xfId="0" applyNumberFormat="1" applyFont="1" applyFill="1" applyBorder="1" applyAlignment="1">
      <alignment horizontal="center" wrapText="1"/>
    </xf>
    <xf numFmtId="165" fontId="36" fillId="2" borderId="7" xfId="0" applyNumberFormat="1" applyFont="1" applyFill="1" applyBorder="1" applyAlignment="1">
      <alignment horizontal="center" wrapText="1"/>
    </xf>
    <xf numFmtId="167" fontId="38" fillId="5" borderId="6" xfId="0" applyNumberFormat="1" applyFont="1" applyFill="1" applyBorder="1" applyAlignment="1" applyProtection="1">
      <alignment horizontal="center" wrapText="1"/>
      <protection locked="0"/>
    </xf>
    <xf numFmtId="167" fontId="38" fillId="5" borderId="5" xfId="0" applyNumberFormat="1" applyFont="1" applyFill="1" applyBorder="1" applyAlignment="1" applyProtection="1">
      <alignment horizontal="center" wrapText="1"/>
      <protection locked="0"/>
    </xf>
    <xf numFmtId="10" fontId="38" fillId="5" borderId="5" xfId="0" applyNumberFormat="1" applyFont="1" applyFill="1" applyBorder="1" applyAlignment="1">
      <alignment horizontal="center" wrapText="1"/>
    </xf>
    <xf numFmtId="167" fontId="38" fillId="5" borderId="5" xfId="0" applyNumberFormat="1" applyFont="1" applyFill="1" applyBorder="1" applyAlignment="1">
      <alignment horizontal="center" wrapText="1"/>
    </xf>
    <xf numFmtId="165" fontId="38" fillId="5" borderId="7" xfId="0" applyNumberFormat="1" applyFont="1" applyFill="1" applyBorder="1" applyAlignment="1">
      <alignment horizontal="center" wrapText="1"/>
    </xf>
    <xf numFmtId="167" fontId="39" fillId="5" borderId="6" xfId="0" applyNumberFormat="1" applyFont="1" applyFill="1" applyBorder="1" applyAlignment="1">
      <alignment horizontal="center" wrapText="1"/>
    </xf>
    <xf numFmtId="167" fontId="39" fillId="5" borderId="5" xfId="0" applyNumberFormat="1" applyFont="1" applyFill="1" applyBorder="1" applyAlignment="1">
      <alignment horizontal="center" wrapText="1"/>
    </xf>
    <xf numFmtId="167" fontId="39" fillId="3" borderId="5" xfId="0" applyNumberFormat="1" applyFont="1" applyFill="1" applyBorder="1" applyAlignment="1" applyProtection="1">
      <alignment horizontal="center" wrapText="1"/>
      <protection locked="0"/>
    </xf>
    <xf numFmtId="167" fontId="40" fillId="5" borderId="5" xfId="0" applyNumberFormat="1" applyFont="1" applyFill="1" applyBorder="1" applyAlignment="1">
      <alignment horizontal="center" wrapText="1"/>
    </xf>
    <xf numFmtId="167" fontId="38" fillId="5" borderId="6" xfId="0" applyNumberFormat="1" applyFont="1" applyFill="1" applyBorder="1" applyAlignment="1">
      <alignment horizontal="center" wrapText="1"/>
    </xf>
    <xf numFmtId="167" fontId="38" fillId="3" borderId="5" xfId="0" applyNumberFormat="1" applyFont="1" applyFill="1" applyBorder="1" applyAlignment="1">
      <alignment horizontal="center" wrapText="1"/>
    </xf>
    <xf numFmtId="167" fontId="38" fillId="3" borderId="5" xfId="0" applyNumberFormat="1" applyFont="1" applyFill="1" applyBorder="1" applyAlignment="1" applyProtection="1">
      <alignment horizontal="center" wrapText="1"/>
      <protection locked="0"/>
    </xf>
    <xf numFmtId="165" fontId="38" fillId="5" borderId="5" xfId="0" applyNumberFormat="1" applyFont="1" applyFill="1" applyBorder="1" applyAlignment="1">
      <alignment horizontal="center" wrapText="1"/>
    </xf>
    <xf numFmtId="164" fontId="36" fillId="3" borderId="5" xfId="0" applyNumberFormat="1" applyFont="1" applyFill="1" applyBorder="1" applyAlignment="1" applyProtection="1">
      <alignment horizontal="center" wrapText="1"/>
      <protection locked="0"/>
    </xf>
    <xf numFmtId="164" fontId="36" fillId="3" borderId="5" xfId="0" applyNumberFormat="1" applyFont="1" applyFill="1" applyBorder="1" applyAlignment="1">
      <alignment horizontal="center" wrapText="1"/>
    </xf>
    <xf numFmtId="167" fontId="37" fillId="3" borderId="5" xfId="0" applyNumberFormat="1" applyFont="1" applyFill="1" applyBorder="1" applyAlignment="1">
      <alignment horizontal="center" wrapText="1"/>
    </xf>
    <xf numFmtId="167" fontId="36" fillId="3" borderId="5" xfId="0" applyNumberFormat="1" applyFont="1" applyFill="1" applyBorder="1" applyAlignment="1" applyProtection="1">
      <alignment horizontal="center" wrapText="1"/>
    </xf>
    <xf numFmtId="167" fontId="38" fillId="3" borderId="5" xfId="0" applyNumberFormat="1" applyFont="1" applyFill="1" applyBorder="1" applyAlignment="1" applyProtection="1">
      <alignment horizontal="center" wrapText="1"/>
    </xf>
    <xf numFmtId="165" fontId="36" fillId="5" borderId="7" xfId="0" applyNumberFormat="1" applyFont="1" applyFill="1" applyBorder="1" applyAlignment="1">
      <alignment horizontal="center" wrapText="1"/>
    </xf>
    <xf numFmtId="167" fontId="36" fillId="2" borderId="6" xfId="0" applyNumberFormat="1" applyFont="1" applyFill="1" applyBorder="1" applyAlignment="1" applyProtection="1">
      <alignment horizontal="center" wrapText="1"/>
    </xf>
    <xf numFmtId="167" fontId="36" fillId="2" borderId="5" xfId="0" applyNumberFormat="1" applyFont="1" applyFill="1" applyBorder="1" applyAlignment="1" applyProtection="1">
      <alignment horizontal="center" wrapText="1"/>
    </xf>
    <xf numFmtId="167" fontId="36" fillId="2" borderId="6" xfId="0" applyNumberFormat="1" applyFont="1" applyFill="1" applyBorder="1" applyAlignment="1">
      <alignment horizontal="center" wrapText="1"/>
    </xf>
    <xf numFmtId="165" fontId="36" fillId="2" borderId="7" xfId="0" applyNumberFormat="1" applyFont="1" applyFill="1" applyBorder="1" applyAlignment="1">
      <alignment horizontal="center" wrapText="1"/>
    </xf>
    <xf numFmtId="167" fontId="39" fillId="5" borderId="6" xfId="0" applyNumberFormat="1" applyFont="1" applyFill="1" applyBorder="1" applyAlignment="1" applyProtection="1">
      <alignment horizontal="center" wrapText="1"/>
    </xf>
    <xf numFmtId="167" fontId="39" fillId="5" borderId="5" xfId="0" applyNumberFormat="1" applyFont="1" applyFill="1" applyBorder="1" applyAlignment="1" applyProtection="1">
      <alignment horizontal="center" wrapText="1"/>
    </xf>
    <xf numFmtId="167" fontId="39" fillId="3" borderId="5" xfId="0" applyNumberFormat="1" applyFont="1" applyFill="1" applyBorder="1" applyAlignment="1" applyProtection="1">
      <alignment horizontal="center" wrapText="1"/>
    </xf>
    <xf numFmtId="164" fontId="38" fillId="5" borderId="5" xfId="0" applyNumberFormat="1" applyFont="1" applyFill="1" applyBorder="1" applyAlignment="1">
      <alignment horizontal="center" wrapText="1"/>
    </xf>
    <xf numFmtId="164" fontId="38" fillId="3" borderId="5" xfId="0" applyNumberFormat="1" applyFont="1" applyFill="1" applyBorder="1" applyAlignment="1">
      <alignment horizontal="center" wrapText="1"/>
    </xf>
    <xf numFmtId="0" fontId="38" fillId="5" borderId="6" xfId="0" applyFont="1" applyFill="1" applyBorder="1" applyAlignment="1">
      <alignment horizontal="center" wrapText="1"/>
    </xf>
    <xf numFmtId="0" fontId="38" fillId="5" borderId="5" xfId="0" applyFont="1" applyFill="1" applyBorder="1" applyAlignment="1">
      <alignment horizontal="center" wrapText="1"/>
    </xf>
    <xf numFmtId="0" fontId="38" fillId="3" borderId="5" xfId="0" applyFont="1" applyFill="1" applyBorder="1" applyAlignment="1">
      <alignment horizontal="center" wrapText="1"/>
    </xf>
    <xf numFmtId="164" fontId="38" fillId="5" borderId="6" xfId="0" applyNumberFormat="1" applyFont="1" applyFill="1" applyBorder="1" applyAlignment="1">
      <alignment horizontal="center" wrapText="1"/>
    </xf>
    <xf numFmtId="164" fontId="39" fillId="3" borderId="5" xfId="0" applyNumberFormat="1" applyFont="1" applyFill="1" applyBorder="1" applyAlignment="1">
      <alignment horizontal="center" wrapText="1"/>
    </xf>
    <xf numFmtId="164" fontId="36" fillId="5" borderId="5" xfId="0" applyNumberFormat="1" applyFont="1" applyFill="1" applyBorder="1" applyAlignment="1">
      <alignment horizontal="center" wrapText="1"/>
    </xf>
    <xf numFmtId="164" fontId="36" fillId="5" borderId="7" xfId="0" applyNumberFormat="1" applyFont="1" applyFill="1" applyBorder="1" applyAlignment="1">
      <alignment horizontal="center" wrapText="1"/>
    </xf>
    <xf numFmtId="167" fontId="39" fillId="3" borderId="5" xfId="0" applyNumberFormat="1" applyFont="1" applyFill="1" applyBorder="1" applyAlignment="1">
      <alignment horizontal="center" wrapText="1"/>
    </xf>
    <xf numFmtId="167" fontId="37" fillId="2" borderId="6" xfId="0" applyNumberFormat="1" applyFont="1" applyFill="1" applyBorder="1" applyAlignment="1">
      <alignment horizontal="center" wrapText="1"/>
    </xf>
    <xf numFmtId="167" fontId="36" fillId="5" borderId="5" xfId="0" applyNumberFormat="1" applyFont="1" applyFill="1" applyBorder="1" applyAlignment="1">
      <alignment horizontal="center" wrapText="1"/>
    </xf>
    <xf numFmtId="167" fontId="38" fillId="4" borderId="6" xfId="0" applyNumberFormat="1" applyFont="1" applyFill="1" applyBorder="1" applyAlignment="1">
      <alignment horizontal="center" wrapText="1"/>
    </xf>
    <xf numFmtId="167" fontId="38" fillId="4" borderId="5" xfId="0" applyNumberFormat="1" applyFont="1" applyFill="1" applyBorder="1" applyAlignment="1">
      <alignment horizontal="center" wrapText="1"/>
    </xf>
    <xf numFmtId="10" fontId="38" fillId="4" borderId="5" xfId="0" applyNumberFormat="1" applyFont="1" applyFill="1" applyBorder="1" applyAlignment="1">
      <alignment horizontal="center" wrapText="1"/>
    </xf>
    <xf numFmtId="165" fontId="38" fillId="4" borderId="7" xfId="0" applyNumberFormat="1" applyFont="1" applyFill="1" applyBorder="1" applyAlignment="1">
      <alignment horizontal="center" wrapText="1"/>
    </xf>
    <xf numFmtId="167" fontId="39" fillId="4" borderId="6" xfId="0" applyNumberFormat="1" applyFont="1" applyFill="1" applyBorder="1" applyAlignment="1">
      <alignment horizontal="center" wrapText="1"/>
    </xf>
    <xf numFmtId="167" fontId="39" fillId="4" borderId="5" xfId="0" applyNumberFormat="1" applyFont="1" applyFill="1" applyBorder="1" applyAlignment="1">
      <alignment horizontal="center" wrapText="1"/>
    </xf>
    <xf numFmtId="167" fontId="35" fillId="4" borderId="5" xfId="0" applyNumberFormat="1" applyFont="1" applyFill="1" applyBorder="1" applyAlignment="1">
      <alignment horizontal="center" wrapText="1"/>
    </xf>
    <xf numFmtId="165" fontId="36" fillId="4" borderId="7" xfId="0" applyNumberFormat="1" applyFont="1" applyFill="1" applyBorder="1" applyAlignment="1">
      <alignment horizontal="center" wrapText="1"/>
    </xf>
    <xf numFmtId="165" fontId="35" fillId="4" borderId="5" xfId="0" applyNumberFormat="1" applyFont="1" applyFill="1" applyBorder="1" applyAlignment="1">
      <alignment horizontal="center" wrapText="1"/>
    </xf>
    <xf numFmtId="167" fontId="41" fillId="3" borderId="5" xfId="0" applyNumberFormat="1" applyFont="1" applyFill="1" applyBorder="1" applyAlignment="1">
      <alignment horizontal="center" wrapText="1"/>
    </xf>
    <xf numFmtId="167" fontId="38" fillId="4" borderId="6" xfId="0" applyNumberFormat="1" applyFont="1" applyFill="1" applyBorder="1" applyAlignment="1" applyProtection="1">
      <alignment horizontal="center" wrapText="1"/>
    </xf>
    <xf numFmtId="167" fontId="38" fillId="4" borderId="5" xfId="0" applyNumberFormat="1" applyFont="1" applyFill="1" applyBorder="1" applyAlignment="1" applyProtection="1">
      <alignment horizontal="center" wrapText="1"/>
    </xf>
    <xf numFmtId="165" fontId="36" fillId="4" borderId="5" xfId="0" applyNumberFormat="1" applyFont="1" applyFill="1" applyBorder="1" applyAlignment="1">
      <alignment horizontal="center" wrapText="1"/>
    </xf>
    <xf numFmtId="167" fontId="36" fillId="4" borderId="5" xfId="0" applyNumberFormat="1" applyFont="1" applyFill="1" applyBorder="1" applyAlignment="1">
      <alignment horizontal="center" wrapText="1"/>
    </xf>
    <xf numFmtId="167" fontId="35" fillId="3" borderId="5" xfId="0" applyNumberFormat="1" applyFont="1" applyFill="1" applyBorder="1" applyAlignment="1" applyProtection="1">
      <alignment horizontal="center" wrapText="1"/>
    </xf>
    <xf numFmtId="167" fontId="41" fillId="3" borderId="5" xfId="0" applyNumberFormat="1" applyFont="1" applyFill="1" applyBorder="1" applyAlignment="1" applyProtection="1">
      <alignment horizontal="center" wrapText="1"/>
    </xf>
    <xf numFmtId="165" fontId="38" fillId="4" borderId="5" xfId="0" applyNumberFormat="1" applyFont="1" applyFill="1" applyBorder="1" applyAlignment="1">
      <alignment horizontal="center" wrapText="1"/>
    </xf>
    <xf numFmtId="167" fontId="35" fillId="2" borderId="6" xfId="0" applyNumberFormat="1" applyFont="1" applyFill="1" applyBorder="1" applyAlignment="1" applyProtection="1">
      <alignment horizontal="center" wrapText="1"/>
    </xf>
    <xf numFmtId="167" fontId="35" fillId="2" borderId="5" xfId="0" applyNumberFormat="1" applyFont="1" applyFill="1" applyBorder="1" applyAlignment="1" applyProtection="1">
      <alignment horizontal="center" wrapText="1"/>
    </xf>
    <xf numFmtId="10" fontId="35" fillId="2" borderId="5" xfId="0" applyNumberFormat="1" applyFont="1" applyFill="1" applyBorder="1" applyAlignment="1">
      <alignment horizontal="center" wrapText="1"/>
    </xf>
    <xf numFmtId="168" fontId="35" fillId="2" borderId="5" xfId="0" applyNumberFormat="1" applyFont="1" applyFill="1" applyBorder="1" applyAlignment="1">
      <alignment horizontal="center" wrapText="1"/>
    </xf>
    <xf numFmtId="167" fontId="41" fillId="2" borderId="5" xfId="0" applyNumberFormat="1" applyFont="1" applyFill="1" applyBorder="1" applyAlignment="1">
      <alignment horizontal="center" wrapText="1"/>
    </xf>
    <xf numFmtId="167" fontId="41" fillId="3" borderId="5" xfId="0" applyNumberFormat="1" applyFont="1" applyFill="1" applyBorder="1" applyAlignment="1" applyProtection="1">
      <alignment horizontal="center" wrapText="1"/>
      <protection locked="0"/>
    </xf>
    <xf numFmtId="167" fontId="35" fillId="3" borderId="5" xfId="0" applyNumberFormat="1" applyFont="1" applyFill="1" applyBorder="1" applyAlignment="1" applyProtection="1">
      <alignment horizontal="center" wrapText="1"/>
      <protection locked="0"/>
    </xf>
    <xf numFmtId="167" fontId="39" fillId="4" borderId="6" xfId="0" applyNumberFormat="1" applyFont="1" applyFill="1" applyBorder="1" applyAlignment="1" applyProtection="1">
      <alignment horizontal="center" wrapText="1"/>
      <protection locked="0"/>
    </xf>
    <xf numFmtId="167" fontId="39" fillId="4" borderId="5" xfId="0" applyNumberFormat="1" applyFont="1" applyFill="1" applyBorder="1" applyAlignment="1" applyProtection="1">
      <alignment horizontal="center" wrapText="1"/>
      <protection locked="0"/>
    </xf>
    <xf numFmtId="165" fontId="38" fillId="2" borderId="5" xfId="0" applyNumberFormat="1" applyFont="1" applyFill="1" applyBorder="1" applyAlignment="1">
      <alignment horizontal="center" wrapText="1"/>
    </xf>
    <xf numFmtId="167" fontId="38" fillId="2" borderId="5" xfId="0" applyNumberFormat="1" applyFont="1" applyFill="1" applyBorder="1" applyAlignment="1">
      <alignment horizontal="center" wrapText="1"/>
    </xf>
    <xf numFmtId="167" fontId="35" fillId="3" borderId="9" xfId="0" applyNumberFormat="1" applyFont="1" applyFill="1" applyBorder="1" applyAlignment="1" applyProtection="1">
      <alignment horizontal="center" wrapText="1"/>
    </xf>
    <xf numFmtId="165" fontId="35" fillId="2" borderId="9" xfId="0" applyNumberFormat="1" applyFont="1" applyFill="1" applyBorder="1" applyAlignment="1">
      <alignment horizontal="center" wrapText="1"/>
    </xf>
    <xf numFmtId="167" fontId="35" fillId="2" borderId="9" xfId="0" applyNumberFormat="1" applyFont="1" applyFill="1" applyBorder="1" applyAlignment="1">
      <alignment horizontal="center" wrapText="1"/>
    </xf>
    <xf numFmtId="165" fontId="35" fillId="2" borderId="10" xfId="0" applyNumberFormat="1" applyFont="1" applyFill="1" applyBorder="1" applyAlignment="1">
      <alignment horizontal="center" wrapText="1"/>
    </xf>
    <xf numFmtId="167" fontId="35" fillId="2" borderId="9" xfId="0" applyNumberFormat="1" applyFont="1" applyFill="1" applyBorder="1" applyAlignment="1" applyProtection="1">
      <alignment horizontal="center" wrapText="1"/>
    </xf>
    <xf numFmtId="167" fontId="35" fillId="2" borderId="9" xfId="0" applyNumberFormat="1" applyFont="1" applyFill="1" applyBorder="1" applyAlignment="1">
      <alignment horizontal="center" wrapText="1"/>
    </xf>
    <xf numFmtId="167" fontId="35" fillId="3" borderId="9" xfId="0" applyNumberFormat="1" applyFont="1" applyFill="1" applyBorder="1" applyAlignment="1">
      <alignment horizontal="center" wrapText="1"/>
    </xf>
    <xf numFmtId="49" fontId="28" fillId="0" borderId="7" xfId="0" applyNumberFormat="1" applyFont="1" applyFill="1" applyBorder="1" applyAlignment="1" applyProtection="1">
      <alignment horizontal="justify" wrapText="1"/>
      <protection locked="0"/>
    </xf>
    <xf numFmtId="49" fontId="31" fillId="0" borderId="5" xfId="0" applyNumberFormat="1" applyFont="1" applyFill="1" applyBorder="1" applyAlignment="1" applyProtection="1">
      <alignment horizontal="center" wrapText="1"/>
      <protection locked="0"/>
    </xf>
    <xf numFmtId="1" fontId="31" fillId="0" borderId="5" xfId="0" applyNumberFormat="1" applyFont="1" applyFill="1" applyBorder="1" applyAlignment="1" applyProtection="1">
      <alignment horizontal="center" wrapText="1"/>
      <protection locked="0"/>
    </xf>
    <xf numFmtId="0" fontId="30" fillId="0" borderId="7" xfId="0" applyFont="1" applyFill="1" applyBorder="1" applyAlignment="1" applyProtection="1">
      <alignment horizontal="left" wrapText="1"/>
      <protection locked="0"/>
    </xf>
    <xf numFmtId="0" fontId="38" fillId="0" borderId="6" xfId="0" applyFont="1" applyFill="1" applyBorder="1" applyAlignment="1">
      <alignment horizontal="center" wrapText="1"/>
    </xf>
    <xf numFmtId="164" fontId="38" fillId="0" borderId="5" xfId="0" applyNumberFormat="1" applyFont="1" applyFill="1" applyBorder="1" applyAlignment="1">
      <alignment horizontal="center" wrapText="1"/>
    </xf>
    <xf numFmtId="10" fontId="38" fillId="0" borderId="5" xfId="0" applyNumberFormat="1" applyFont="1" applyFill="1" applyBorder="1" applyAlignment="1">
      <alignment horizontal="center" wrapText="1"/>
    </xf>
    <xf numFmtId="165" fontId="38" fillId="0" borderId="7" xfId="0" applyNumberFormat="1" applyFont="1" applyFill="1" applyBorder="1" applyAlignment="1">
      <alignment horizontal="center" wrapText="1"/>
    </xf>
    <xf numFmtId="167" fontId="38" fillId="0" borderId="6" xfId="0" applyNumberFormat="1" applyFont="1" applyFill="1" applyBorder="1" applyAlignment="1">
      <alignment horizontal="center" wrapText="1"/>
    </xf>
    <xf numFmtId="0" fontId="32" fillId="0" borderId="0" xfId="0" applyFont="1" applyFill="1" applyBorder="1" applyAlignment="1">
      <alignment horizontal="center" wrapText="1"/>
    </xf>
    <xf numFmtId="0" fontId="32" fillId="0" borderId="0" xfId="0" applyFont="1" applyFill="1" applyAlignment="1">
      <alignment horizontal="center" wrapText="1"/>
    </xf>
    <xf numFmtId="0" fontId="32" fillId="0" borderId="0" xfId="0" applyFont="1" applyFill="1" applyAlignment="1">
      <alignment horizontal="center"/>
    </xf>
    <xf numFmtId="0" fontId="30" fillId="0" borderId="7" xfId="0" applyFont="1" applyFill="1" applyBorder="1" applyAlignment="1" applyProtection="1">
      <alignment horizontal="justify" wrapText="1"/>
      <protection locked="0"/>
    </xf>
    <xf numFmtId="167" fontId="39" fillId="0" borderId="6" xfId="0" applyNumberFormat="1" applyFont="1" applyFill="1" applyBorder="1" applyAlignment="1">
      <alignment horizontal="center" wrapText="1"/>
    </xf>
    <xf numFmtId="167" fontId="39" fillId="0" borderId="5" xfId="0" applyNumberFormat="1" applyFont="1" applyFill="1" applyBorder="1" applyAlignment="1">
      <alignment horizontal="center" wrapText="1"/>
    </xf>
    <xf numFmtId="0" fontId="39" fillId="5" borderId="6" xfId="0" applyFont="1" applyFill="1" applyBorder="1" applyAlignment="1">
      <alignment horizontal="center" wrapText="1"/>
    </xf>
    <xf numFmtId="0" fontId="39" fillId="5" borderId="5" xfId="0" applyFont="1" applyFill="1" applyBorder="1" applyAlignment="1">
      <alignment horizontal="center" wrapText="1"/>
    </xf>
    <xf numFmtId="0" fontId="39" fillId="3" borderId="5" xfId="0" applyFont="1" applyFill="1" applyBorder="1" applyAlignment="1">
      <alignment horizontal="center" wrapText="1"/>
    </xf>
    <xf numFmtId="167" fontId="38" fillId="5" borderId="6" xfId="0" applyNumberFormat="1" applyFont="1" applyFill="1" applyBorder="1" applyAlignment="1" applyProtection="1">
      <alignment horizontal="center" wrapText="1"/>
    </xf>
    <xf numFmtId="167" fontId="38" fillId="5" borderId="5" xfId="0" applyNumberFormat="1" applyFont="1" applyFill="1" applyBorder="1" applyAlignment="1" applyProtection="1">
      <alignment horizontal="center" wrapText="1"/>
    </xf>
    <xf numFmtId="164" fontId="38" fillId="3" borderId="5" xfId="0" applyNumberFormat="1" applyFont="1" applyFill="1" applyBorder="1" applyAlignment="1" applyProtection="1">
      <alignment horizontal="center" wrapText="1"/>
      <protection locked="0"/>
    </xf>
    <xf numFmtId="167" fontId="38" fillId="4" borderId="6" xfId="0" applyNumberFormat="1" applyFont="1" applyFill="1" applyBorder="1" applyAlignment="1" applyProtection="1">
      <alignment horizontal="center" wrapText="1"/>
      <protection locked="0"/>
    </xf>
    <xf numFmtId="167" fontId="38" fillId="4" borderId="5" xfId="0" applyNumberFormat="1" applyFont="1" applyFill="1" applyBorder="1" applyAlignment="1" applyProtection="1">
      <alignment horizontal="center" wrapText="1"/>
      <protection locked="0"/>
    </xf>
    <xf numFmtId="168" fontId="36" fillId="0" borderId="5" xfId="0" applyNumberFormat="1" applyFont="1" applyFill="1" applyBorder="1" applyAlignment="1">
      <alignment horizontal="center" wrapText="1"/>
    </xf>
    <xf numFmtId="0" fontId="29" fillId="2" borderId="6" xfId="0" applyFont="1" applyFill="1" applyBorder="1" applyAlignment="1"/>
    <xf numFmtId="0" fontId="42" fillId="4" borderId="6" xfId="0" applyFont="1" applyFill="1" applyBorder="1" applyAlignment="1"/>
    <xf numFmtId="0" fontId="43" fillId="0" borderId="6" xfId="0" applyFont="1" applyFill="1" applyBorder="1" applyAlignment="1">
      <alignment horizontal="center"/>
    </xf>
    <xf numFmtId="165" fontId="11" fillId="0" borderId="7" xfId="0" applyNumberFormat="1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7" borderId="6" xfId="0" applyFont="1" applyFill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34" fillId="2" borderId="12" xfId="0" applyFont="1" applyFill="1" applyBorder="1" applyAlignment="1">
      <alignment horizontal="center" vertical="center" wrapText="1"/>
    </xf>
    <xf numFmtId="0" fontId="34" fillId="2" borderId="5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5" fillId="8" borderId="11" xfId="0" applyFont="1" applyFill="1" applyBorder="1" applyAlignment="1">
      <alignment horizontal="center" vertical="center" wrapText="1"/>
    </xf>
    <xf numFmtId="0" fontId="5" fillId="8" borderId="12" xfId="0" applyFont="1" applyFill="1" applyBorder="1" applyAlignment="1">
      <alignment horizontal="center" vertical="center" wrapText="1"/>
    </xf>
    <xf numFmtId="0" fontId="5" fillId="8" borderId="13" xfId="0" applyFont="1" applyFill="1" applyBorder="1" applyAlignment="1">
      <alignment horizontal="center" vertical="center" wrapText="1"/>
    </xf>
    <xf numFmtId="0" fontId="5" fillId="9" borderId="11" xfId="0" applyFont="1" applyFill="1" applyBorder="1" applyAlignment="1">
      <alignment horizontal="center" vertical="center" wrapText="1"/>
    </xf>
    <xf numFmtId="0" fontId="0" fillId="9" borderId="12" xfId="0" applyFont="1" applyFill="1" applyBorder="1" applyAlignment="1">
      <alignment horizontal="center" vertical="center" wrapText="1"/>
    </xf>
    <xf numFmtId="0" fontId="0" fillId="9" borderId="13" xfId="0" applyFont="1" applyFill="1" applyBorder="1" applyAlignment="1">
      <alignment horizontal="center" vertical="center" wrapText="1"/>
    </xf>
    <xf numFmtId="0" fontId="5" fillId="10" borderId="11" xfId="0" applyFont="1" applyFill="1" applyBorder="1" applyAlignment="1">
      <alignment horizontal="center" vertical="center" wrapText="1"/>
    </xf>
    <xf numFmtId="0" fontId="5" fillId="10" borderId="12" xfId="0" applyFont="1" applyFill="1" applyBorder="1" applyAlignment="1">
      <alignment horizontal="center" vertical="center" wrapText="1"/>
    </xf>
    <xf numFmtId="0" fontId="5" fillId="10" borderId="13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29" fillId="2" borderId="6" xfId="0" applyFont="1" applyFill="1" applyBorder="1" applyAlignment="1">
      <alignment horizontal="center"/>
    </xf>
    <xf numFmtId="0" fontId="28" fillId="0" borderId="5" xfId="0" applyFont="1" applyBorder="1" applyAlignment="1">
      <alignment horizontal="center"/>
    </xf>
    <xf numFmtId="0" fontId="28" fillId="0" borderId="7" xfId="0" applyFont="1" applyBorder="1" applyAlignment="1">
      <alignment horizontal="center"/>
    </xf>
    <xf numFmtId="0" fontId="11" fillId="6" borderId="5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wrapText="1"/>
    </xf>
  </cellXfs>
  <cellStyles count="2">
    <cellStyle name="Обычный" xfId="0" builtinId="0"/>
    <cellStyle name="Обычный_ZV1PIV98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N2072"/>
  <sheetViews>
    <sheetView showZeros="0" tabSelected="1" showOutlineSymbols="0" view="pageBreakPreview" zoomScale="93" zoomScaleNormal="100" zoomScaleSheetLayoutView="93" workbookViewId="0">
      <selection activeCell="P179" sqref="P179"/>
    </sheetView>
  </sheetViews>
  <sheetFormatPr defaultRowHeight="12.75"/>
  <cols>
    <col min="1" max="1" width="4.28515625" style="7" customWidth="1"/>
    <col min="2" max="2" width="8" style="1" hidden="1" customWidth="1"/>
    <col min="3" max="4" width="6.140625" style="1" customWidth="1"/>
    <col min="5" max="5" width="49.28515625" style="9" customWidth="1"/>
    <col min="6" max="7" width="13.28515625" style="22" customWidth="1"/>
    <col min="8" max="8" width="13.28515625" style="66" customWidth="1"/>
    <col min="9" max="9" width="10.5703125" style="9" customWidth="1"/>
    <col min="10" max="10" width="13.42578125" style="9" customWidth="1"/>
    <col min="11" max="11" width="11.140625" style="83" customWidth="1"/>
    <col min="12" max="12" width="13.28515625" style="25" customWidth="1"/>
    <col min="13" max="13" width="13.28515625" style="84" customWidth="1"/>
    <col min="14" max="14" width="13.28515625" style="25" customWidth="1"/>
    <col min="15" max="15" width="13.28515625" style="84" customWidth="1"/>
    <col min="16" max="16" width="13.140625" style="85" customWidth="1"/>
    <col min="17" max="17" width="11.42578125" style="25" customWidth="1"/>
    <col min="18" max="18" width="13.28515625" style="25" customWidth="1"/>
    <col min="19" max="19" width="13.28515625" style="45" customWidth="1"/>
    <col min="20" max="21" width="13.28515625" style="25" customWidth="1"/>
    <col min="22" max="22" width="12.5703125" style="9" customWidth="1"/>
    <col min="23" max="23" width="10.42578125" style="9" customWidth="1"/>
    <col min="24" max="186" width="9.140625" style="33"/>
    <col min="187" max="196" width="9.140625" style="9"/>
    <col min="197" max="16384" width="9.140625" style="2"/>
  </cols>
  <sheetData>
    <row r="1" spans="1:196" s="3" customFormat="1" ht="70.150000000000006" customHeight="1">
      <c r="A1" s="329" t="s">
        <v>276</v>
      </c>
      <c r="B1" s="329"/>
      <c r="C1" s="329"/>
      <c r="D1" s="329"/>
      <c r="E1" s="329"/>
      <c r="F1" s="329"/>
      <c r="G1" s="329"/>
      <c r="H1" s="329"/>
      <c r="I1" s="329"/>
      <c r="J1" s="329"/>
      <c r="K1" s="329"/>
      <c r="L1" s="329"/>
      <c r="M1" s="329"/>
      <c r="N1" s="329"/>
      <c r="O1" s="329"/>
      <c r="P1" s="329"/>
      <c r="Q1" s="329"/>
      <c r="R1" s="329"/>
      <c r="S1" s="329"/>
      <c r="T1" s="329"/>
      <c r="U1" s="329"/>
      <c r="V1" s="329"/>
      <c r="W1" s="155" t="s">
        <v>204</v>
      </c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  <c r="DO1" s="33"/>
      <c r="DP1" s="33"/>
      <c r="DQ1" s="33"/>
      <c r="DR1" s="33"/>
      <c r="DS1" s="33"/>
      <c r="DT1" s="33"/>
      <c r="DU1" s="33"/>
      <c r="DV1" s="33"/>
      <c r="DW1" s="33"/>
      <c r="DX1" s="33"/>
      <c r="DY1" s="33"/>
      <c r="DZ1" s="33"/>
      <c r="EA1" s="33"/>
      <c r="EB1" s="33"/>
      <c r="EC1" s="33"/>
      <c r="ED1" s="33"/>
      <c r="EE1" s="33"/>
      <c r="EF1" s="33"/>
      <c r="EG1" s="33"/>
      <c r="EH1" s="33"/>
      <c r="EI1" s="33"/>
      <c r="EJ1" s="33"/>
      <c r="EK1" s="33"/>
      <c r="EL1" s="33"/>
      <c r="EM1" s="33"/>
      <c r="EN1" s="33"/>
      <c r="EO1" s="33"/>
      <c r="EP1" s="33"/>
      <c r="EQ1" s="33"/>
      <c r="ER1" s="33"/>
      <c r="ES1" s="33"/>
      <c r="ET1" s="33"/>
      <c r="EU1" s="33"/>
      <c r="EV1" s="33"/>
      <c r="EW1" s="33"/>
      <c r="EX1" s="33"/>
      <c r="EY1" s="33"/>
      <c r="EZ1" s="33"/>
      <c r="FA1" s="33"/>
      <c r="FB1" s="33"/>
      <c r="FC1" s="33"/>
      <c r="FD1" s="33"/>
      <c r="FE1" s="33"/>
      <c r="FF1" s="33"/>
      <c r="FG1" s="33"/>
      <c r="FH1" s="33"/>
      <c r="FI1" s="33"/>
      <c r="FJ1" s="33"/>
      <c r="FK1" s="33"/>
      <c r="FL1" s="33"/>
      <c r="FM1" s="33"/>
      <c r="FN1" s="33"/>
      <c r="FO1" s="33"/>
      <c r="FP1" s="33"/>
      <c r="FQ1" s="33"/>
      <c r="FR1" s="33"/>
      <c r="FS1" s="33"/>
      <c r="FT1" s="33"/>
      <c r="FU1" s="33"/>
      <c r="FV1" s="33"/>
      <c r="FW1" s="33"/>
      <c r="FX1" s="33"/>
      <c r="FY1" s="33"/>
      <c r="FZ1" s="33"/>
      <c r="GA1" s="33"/>
      <c r="GB1" s="33"/>
      <c r="GC1" s="33"/>
      <c r="GD1" s="33"/>
      <c r="GE1" s="33"/>
      <c r="GF1" s="33"/>
      <c r="GG1" s="33"/>
      <c r="GH1" s="33"/>
      <c r="GI1" s="33"/>
      <c r="GJ1" s="33"/>
      <c r="GK1" s="33"/>
      <c r="GL1" s="33"/>
      <c r="GM1" s="33"/>
      <c r="GN1" s="33"/>
    </row>
    <row r="2" spans="1:196" s="17" customFormat="1" ht="25.5" customHeight="1">
      <c r="A2" s="330" t="s">
        <v>0</v>
      </c>
      <c r="B2" s="332" t="s">
        <v>113</v>
      </c>
      <c r="C2" s="334" t="s">
        <v>207</v>
      </c>
      <c r="D2" s="332" t="s">
        <v>52</v>
      </c>
      <c r="E2" s="336" t="s">
        <v>56</v>
      </c>
      <c r="F2" s="338" t="s">
        <v>1</v>
      </c>
      <c r="G2" s="339"/>
      <c r="H2" s="339"/>
      <c r="I2" s="339"/>
      <c r="J2" s="339"/>
      <c r="K2" s="340"/>
      <c r="L2" s="341" t="s">
        <v>2</v>
      </c>
      <c r="M2" s="342"/>
      <c r="N2" s="342"/>
      <c r="O2" s="342"/>
      <c r="P2" s="342"/>
      <c r="Q2" s="343"/>
      <c r="R2" s="344" t="s">
        <v>3</v>
      </c>
      <c r="S2" s="345"/>
      <c r="T2" s="345"/>
      <c r="U2" s="345"/>
      <c r="V2" s="345"/>
      <c r="W2" s="346"/>
    </row>
    <row r="3" spans="1:196" s="17" customFormat="1" ht="12.75" customHeight="1">
      <c r="A3" s="331"/>
      <c r="B3" s="333"/>
      <c r="C3" s="335"/>
      <c r="D3" s="333"/>
      <c r="E3" s="337"/>
      <c r="F3" s="328" t="s">
        <v>205</v>
      </c>
      <c r="G3" s="351" t="s">
        <v>277</v>
      </c>
      <c r="H3" s="352" t="s">
        <v>278</v>
      </c>
      <c r="I3" s="347" t="s">
        <v>4</v>
      </c>
      <c r="J3" s="347" t="s">
        <v>40</v>
      </c>
      <c r="K3" s="326" t="s">
        <v>39</v>
      </c>
      <c r="L3" s="328" t="s">
        <v>205</v>
      </c>
      <c r="M3" s="347" t="s">
        <v>164</v>
      </c>
      <c r="N3" s="351" t="str">
        <f>G3</f>
        <v>затверджено на 01.04.2020</v>
      </c>
      <c r="O3" s="352" t="str">
        <f>H3</f>
        <v>виконано станом на 01.04.2020</v>
      </c>
      <c r="P3" s="347" t="s">
        <v>40</v>
      </c>
      <c r="Q3" s="326" t="s">
        <v>39</v>
      </c>
      <c r="R3" s="328" t="s">
        <v>205</v>
      </c>
      <c r="S3" s="347" t="s">
        <v>164</v>
      </c>
      <c r="T3" s="351" t="str">
        <f>G3</f>
        <v>затверджено на 01.04.2020</v>
      </c>
      <c r="U3" s="352" t="str">
        <f>H3</f>
        <v>виконано станом на 01.04.2020</v>
      </c>
      <c r="V3" s="347" t="s">
        <v>40</v>
      </c>
      <c r="W3" s="326" t="s">
        <v>39</v>
      </c>
    </row>
    <row r="4" spans="1:196" s="17" customFormat="1" ht="57" customHeight="1">
      <c r="A4" s="331"/>
      <c r="B4" s="333"/>
      <c r="C4" s="335"/>
      <c r="D4" s="333"/>
      <c r="E4" s="337"/>
      <c r="F4" s="328"/>
      <c r="G4" s="351"/>
      <c r="H4" s="352"/>
      <c r="I4" s="347"/>
      <c r="J4" s="347"/>
      <c r="K4" s="327"/>
      <c r="L4" s="328"/>
      <c r="M4" s="347"/>
      <c r="N4" s="351"/>
      <c r="O4" s="352"/>
      <c r="P4" s="347"/>
      <c r="Q4" s="327"/>
      <c r="R4" s="328"/>
      <c r="S4" s="347"/>
      <c r="T4" s="351"/>
      <c r="U4" s="352"/>
      <c r="V4" s="347"/>
      <c r="W4" s="327"/>
    </row>
    <row r="5" spans="1:196" s="20" customFormat="1" ht="18.75" customHeight="1">
      <c r="A5" s="161">
        <v>1</v>
      </c>
      <c r="B5" s="160">
        <v>2</v>
      </c>
      <c r="C5" s="160">
        <v>2</v>
      </c>
      <c r="D5" s="160">
        <v>3</v>
      </c>
      <c r="E5" s="162">
        <v>4</v>
      </c>
      <c r="F5" s="163">
        <v>5</v>
      </c>
      <c r="G5" s="164">
        <v>6</v>
      </c>
      <c r="H5" s="92">
        <v>7</v>
      </c>
      <c r="I5" s="160">
        <v>8</v>
      </c>
      <c r="J5" s="160">
        <v>9</v>
      </c>
      <c r="K5" s="162">
        <v>10</v>
      </c>
      <c r="L5" s="163">
        <v>11</v>
      </c>
      <c r="M5" s="164">
        <v>12</v>
      </c>
      <c r="N5" s="164">
        <v>13</v>
      </c>
      <c r="O5" s="92">
        <v>14</v>
      </c>
      <c r="P5" s="160">
        <v>15</v>
      </c>
      <c r="Q5" s="162">
        <v>16</v>
      </c>
      <c r="R5" s="161">
        <v>17</v>
      </c>
      <c r="S5" s="160">
        <v>18</v>
      </c>
      <c r="T5" s="160">
        <v>19</v>
      </c>
      <c r="U5" s="92">
        <v>20</v>
      </c>
      <c r="V5" s="160">
        <v>21</v>
      </c>
      <c r="W5" s="162">
        <v>22</v>
      </c>
    </row>
    <row r="6" spans="1:196" s="16" customFormat="1" ht="29.25" customHeight="1">
      <c r="A6" s="118"/>
      <c r="B6" s="93"/>
      <c r="C6" s="93"/>
      <c r="D6" s="93"/>
      <c r="E6" s="119" t="s">
        <v>5</v>
      </c>
      <c r="F6" s="211">
        <f>SUM(F119)</f>
        <v>484802.2</v>
      </c>
      <c r="G6" s="212">
        <f>SUM(G119)</f>
        <v>133826.79999999999</v>
      </c>
      <c r="H6" s="213">
        <f>SUM(H119)</f>
        <v>119382</v>
      </c>
      <c r="I6" s="214">
        <v>1</v>
      </c>
      <c r="J6" s="212">
        <f>H6-G6</f>
        <v>-14444.799999999988</v>
      </c>
      <c r="K6" s="215">
        <f>H6/G6</f>
        <v>0.89206347308610834</v>
      </c>
      <c r="L6" s="211">
        <f>SUM(L119)</f>
        <v>90765.400000000009</v>
      </c>
      <c r="M6" s="212">
        <f>SUM(M119)</f>
        <v>91650.6</v>
      </c>
      <c r="N6" s="212">
        <f>SUM(N119)</f>
        <v>38359.600000000006</v>
      </c>
      <c r="O6" s="213">
        <f>SUM(O119)</f>
        <v>12970.100000000002</v>
      </c>
      <c r="P6" s="212">
        <f>O6-N6</f>
        <v>-25389.500000000004</v>
      </c>
      <c r="Q6" s="215">
        <f>O6/N6</f>
        <v>0.33811874993482727</v>
      </c>
      <c r="R6" s="211">
        <f>SUM(R119)</f>
        <v>575567.6</v>
      </c>
      <c r="S6" s="183">
        <f>SUM(S119)</f>
        <v>576452.79999999993</v>
      </c>
      <c r="T6" s="183">
        <f>SUM(T119)</f>
        <v>172186.40000000002</v>
      </c>
      <c r="U6" s="213">
        <f>SUM(U119)</f>
        <v>132352.1</v>
      </c>
      <c r="V6" s="212">
        <f>U6-T6</f>
        <v>-39834.300000000017</v>
      </c>
      <c r="W6" s="215">
        <f>U6/T6</f>
        <v>0.76865594495267908</v>
      </c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1"/>
      <c r="CQ6" s="31"/>
      <c r="CR6" s="31"/>
      <c r="CS6" s="31"/>
      <c r="CT6" s="31"/>
      <c r="CU6" s="31"/>
      <c r="CV6" s="31"/>
      <c r="CW6" s="31"/>
      <c r="CX6" s="31"/>
      <c r="CY6" s="31"/>
      <c r="CZ6" s="31"/>
      <c r="DA6" s="31"/>
      <c r="DB6" s="31"/>
      <c r="DC6" s="31"/>
      <c r="DD6" s="31"/>
      <c r="DE6" s="31"/>
      <c r="DF6" s="31"/>
      <c r="DG6" s="31"/>
      <c r="DH6" s="31"/>
      <c r="DI6" s="31"/>
      <c r="DJ6" s="31"/>
      <c r="DK6" s="31"/>
      <c r="DL6" s="31"/>
      <c r="DM6" s="31"/>
      <c r="DN6" s="31"/>
      <c r="DO6" s="31"/>
      <c r="DP6" s="31"/>
      <c r="DQ6" s="31"/>
      <c r="DR6" s="31"/>
      <c r="DS6" s="31"/>
      <c r="DT6" s="31"/>
      <c r="DU6" s="31"/>
      <c r="DV6" s="31"/>
      <c r="DW6" s="31"/>
      <c r="DX6" s="31"/>
      <c r="DY6" s="31"/>
      <c r="DZ6" s="31"/>
      <c r="EA6" s="31"/>
      <c r="EB6" s="31"/>
      <c r="EC6" s="31"/>
      <c r="ED6" s="31"/>
      <c r="EE6" s="31"/>
      <c r="EF6" s="31"/>
      <c r="EG6" s="31"/>
      <c r="EH6" s="31"/>
      <c r="EI6" s="31"/>
      <c r="EJ6" s="31"/>
      <c r="EK6" s="31"/>
      <c r="EL6" s="31"/>
      <c r="EM6" s="31"/>
      <c r="EN6" s="31"/>
      <c r="EO6" s="31"/>
      <c r="EP6" s="31"/>
      <c r="EQ6" s="31"/>
      <c r="ER6" s="31"/>
      <c r="ES6" s="31"/>
      <c r="ET6" s="31"/>
      <c r="EU6" s="31"/>
      <c r="EV6" s="31"/>
      <c r="EW6" s="31"/>
      <c r="EX6" s="31"/>
      <c r="EY6" s="31"/>
      <c r="EZ6" s="31"/>
      <c r="FA6" s="31"/>
      <c r="FB6" s="31"/>
      <c r="FC6" s="31"/>
      <c r="FD6" s="31"/>
      <c r="FE6" s="31"/>
      <c r="FF6" s="31"/>
      <c r="FG6" s="31"/>
      <c r="FH6" s="31"/>
      <c r="FI6" s="31"/>
      <c r="FJ6" s="31"/>
      <c r="FK6" s="31"/>
      <c r="FL6" s="31"/>
      <c r="FM6" s="31"/>
      <c r="FN6" s="31"/>
      <c r="FO6" s="31"/>
      <c r="FP6" s="31"/>
      <c r="FQ6" s="31"/>
      <c r="FR6" s="31"/>
      <c r="FS6" s="31"/>
      <c r="FT6" s="31"/>
      <c r="FU6" s="31"/>
      <c r="FV6" s="31"/>
      <c r="FW6" s="31"/>
      <c r="FX6" s="31"/>
      <c r="FY6" s="31"/>
      <c r="FZ6" s="31"/>
      <c r="GA6" s="31"/>
      <c r="GB6" s="31"/>
      <c r="GC6" s="31"/>
      <c r="GD6" s="31"/>
      <c r="GE6" s="31"/>
      <c r="GF6" s="31"/>
      <c r="GG6" s="31"/>
      <c r="GH6" s="31"/>
      <c r="GI6" s="31"/>
      <c r="GJ6" s="31"/>
      <c r="GK6" s="31"/>
      <c r="GL6" s="31"/>
      <c r="GM6" s="31"/>
      <c r="GN6" s="31"/>
    </row>
    <row r="7" spans="1:196" s="11" customFormat="1" ht="37.15" customHeight="1">
      <c r="A7" s="167"/>
      <c r="B7" s="168"/>
      <c r="C7" s="168"/>
      <c r="D7" s="168"/>
      <c r="E7" s="169" t="s">
        <v>275</v>
      </c>
      <c r="F7" s="216">
        <f>SUM(F13,F16,F28,F30,F31,F32,F33,F34,F35,F36,F38:F39,F46,F49,F50,F54,F57,F69,F85,F89,F95,F97,F98,F99,F106,F107)</f>
        <v>90714.900000000023</v>
      </c>
      <c r="G7" s="217">
        <f>SUM(G13,G16,G28,G30,G31,G32,G33,G34,G35,G36,G38:G39,G46,G49,G50,G54,G57,G69,G85,G89,G95,G97,G98,G99,G106,G107)</f>
        <v>26818</v>
      </c>
      <c r="H7" s="213">
        <f>SUM(H13,H16,H28,H30,H31,H32,H33,H34,H35,H36,H38:H39,H46,H49,H50,H54,H57,H69,H85,H89,H95,H97,H98,H99,H106,H107)</f>
        <v>26570.299999999996</v>
      </c>
      <c r="I7" s="218">
        <f>H7/$H$6</f>
        <v>0.22256537836524765</v>
      </c>
      <c r="J7" s="217">
        <f>H7-G7</f>
        <v>-247.70000000000437</v>
      </c>
      <c r="K7" s="219">
        <f>H7/G7</f>
        <v>0.99076366619434697</v>
      </c>
      <c r="L7" s="216">
        <f>SUM(L13,L16,L28,L30,L31,L32,L33,L34,L35,L36,L38:L39,L46,L49,L50,L54,L57,L69,L85,L89,L95,L97,L98,L99,L106,L107)</f>
        <v>0</v>
      </c>
      <c r="M7" s="217">
        <f>SUM(M13,M16,M28,M30,M31,M32,M33,M34,M35,M36,M38:M39,M46,M49,M50,M54,M57,M69,M85,M89,M95,M97,M98,M99,M106,M107)</f>
        <v>0</v>
      </c>
      <c r="N7" s="217">
        <f>SUM(N13,N16,N28,N30,N31,N32,N33,N34,N35,N36,N38:N39,N46,N49,N50,N54,N57,N69,N85,N89,N95,N97,N98,N99,N106,N107)</f>
        <v>0</v>
      </c>
      <c r="O7" s="213">
        <f>SUM(O13,O16,O28,O30,O31,O32,O33,O34,O35,O36,O38:O39,O46,O49,O50,O54,O57,O69,O85,O89,O95,O97,O98,O99,O106,O107)</f>
        <v>0</v>
      </c>
      <c r="P7" s="217">
        <f>O7-N7</f>
        <v>0</v>
      </c>
      <c r="Q7" s="219"/>
      <c r="R7" s="216">
        <f>SUM(R13,R16,R28,R30,R31,R32,R33,R34,R35,R36,R38:R39,R46,R49,R50,R54,R57,R69,R85,R89,R95,R97,R98,R99,R106,R107)</f>
        <v>90714.900000000023</v>
      </c>
      <c r="S7" s="217">
        <f>SUM(S13,S16,S28,S30,S31,S32,S33,S34,S35,S36,S38:S39,S46,S49,S50,S54,S57,S69,S85,S89,S95,S97,S98,S99,S106,S107)</f>
        <v>90714.900000000023</v>
      </c>
      <c r="T7" s="217">
        <f>SUM(T13,T16,T28,T30,T31,T32,T33,T34,T35,T36,T38:T39,T46,T49,T50,T54,T57,T69,T85,T89,T95,T97,T98,T99,T106,T107)</f>
        <v>26818</v>
      </c>
      <c r="U7" s="213">
        <f>SUM(U13,U16,U28,U30,U31,U32,U33,U34,U35,U36,U38:U39,U46,U49,U50,U54,U57,U69,U85,U89,U95,U97,U98,U99,U106,U107)</f>
        <v>26570.299999999996</v>
      </c>
      <c r="V7" s="217">
        <f>U7-T7</f>
        <v>-247.70000000000437</v>
      </c>
      <c r="W7" s="219">
        <f>U7/T7</f>
        <v>0.99076366619434697</v>
      </c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36"/>
      <c r="BZ7" s="36"/>
      <c r="CA7" s="36"/>
      <c r="CB7" s="36"/>
      <c r="CC7" s="36"/>
      <c r="CD7" s="36"/>
      <c r="CE7" s="36"/>
      <c r="CF7" s="36"/>
      <c r="CG7" s="36"/>
      <c r="CH7" s="36"/>
      <c r="CI7" s="36"/>
      <c r="CJ7" s="36"/>
      <c r="CK7" s="36"/>
      <c r="CL7" s="36"/>
      <c r="CM7" s="36"/>
      <c r="CN7" s="36"/>
      <c r="CO7" s="36"/>
      <c r="CP7" s="36"/>
      <c r="CQ7" s="36"/>
      <c r="CR7" s="36"/>
      <c r="CS7" s="36"/>
      <c r="CT7" s="36"/>
      <c r="CU7" s="36"/>
      <c r="CV7" s="36"/>
      <c r="CW7" s="36"/>
      <c r="CX7" s="36"/>
      <c r="CY7" s="36"/>
      <c r="CZ7" s="36"/>
      <c r="DA7" s="36"/>
      <c r="DB7" s="36"/>
      <c r="DC7" s="36"/>
      <c r="DD7" s="36"/>
      <c r="DE7" s="36"/>
      <c r="DF7" s="36"/>
      <c r="DG7" s="36"/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/>
      <c r="EE7" s="36"/>
      <c r="EF7" s="36"/>
      <c r="EG7" s="36"/>
      <c r="EH7" s="36"/>
      <c r="EI7" s="36"/>
      <c r="EJ7" s="36"/>
      <c r="EK7" s="36"/>
      <c r="EL7" s="36"/>
      <c r="EM7" s="36"/>
      <c r="EN7" s="36"/>
      <c r="EO7" s="36"/>
      <c r="EP7" s="36"/>
      <c r="EQ7" s="36"/>
      <c r="ER7" s="36"/>
      <c r="ES7" s="36"/>
      <c r="ET7" s="36"/>
      <c r="EU7" s="36"/>
      <c r="EV7" s="36"/>
      <c r="EW7" s="36"/>
      <c r="EX7" s="36"/>
      <c r="EY7" s="36"/>
      <c r="EZ7" s="36"/>
      <c r="FA7" s="36"/>
      <c r="FB7" s="36"/>
      <c r="FC7" s="36"/>
      <c r="FD7" s="36"/>
      <c r="FE7" s="36"/>
      <c r="FF7" s="36"/>
      <c r="FG7" s="36"/>
      <c r="FH7" s="36"/>
      <c r="FI7" s="36"/>
      <c r="FJ7" s="36"/>
      <c r="FK7" s="36"/>
      <c r="FL7" s="36"/>
      <c r="FM7" s="36"/>
      <c r="FN7" s="36"/>
      <c r="FO7" s="36"/>
      <c r="FP7" s="36"/>
      <c r="FQ7" s="36"/>
      <c r="FR7" s="36"/>
      <c r="FS7" s="36"/>
      <c r="FT7" s="36"/>
      <c r="FU7" s="36"/>
      <c r="FV7" s="36"/>
      <c r="FW7" s="36"/>
      <c r="FX7" s="36"/>
      <c r="FY7" s="36"/>
      <c r="FZ7" s="36"/>
      <c r="GA7" s="36"/>
      <c r="GB7" s="36"/>
      <c r="GC7" s="36"/>
      <c r="GD7" s="36"/>
      <c r="GE7" s="36"/>
      <c r="GF7" s="36"/>
      <c r="GG7" s="36"/>
      <c r="GH7" s="36"/>
      <c r="GI7" s="36"/>
      <c r="GJ7" s="36"/>
      <c r="GK7" s="36"/>
      <c r="GL7" s="36"/>
      <c r="GM7" s="36"/>
      <c r="GN7" s="36"/>
    </row>
    <row r="8" spans="1:196" s="16" customFormat="1" ht="33.6" customHeight="1">
      <c r="A8" s="323">
        <v>1</v>
      </c>
      <c r="B8" s="94" t="s">
        <v>6</v>
      </c>
      <c r="C8" s="94" t="s">
        <v>115</v>
      </c>
      <c r="D8" s="94"/>
      <c r="E8" s="120" t="s">
        <v>99</v>
      </c>
      <c r="F8" s="211">
        <f>SUM(F14:F24,F9:F12)</f>
        <v>26496.7</v>
      </c>
      <c r="G8" s="212">
        <f>SUM(G14:G24,G9:G12)</f>
        <v>6031.7000000000007</v>
      </c>
      <c r="H8" s="213">
        <f>SUM(H14:H24,H9:H12)</f>
        <v>4972.5999999999995</v>
      </c>
      <c r="I8" s="184">
        <f t="shared" ref="I8:I37" si="0">H8/$H$6</f>
        <v>4.1652845487594438E-2</v>
      </c>
      <c r="J8" s="183">
        <f t="shared" ref="J8:J37" si="1">H8-G8</f>
        <v>-1059.1000000000013</v>
      </c>
      <c r="K8" s="185">
        <f t="shared" ref="K8:K37" si="2">H8/G8</f>
        <v>0.82441102839995339</v>
      </c>
      <c r="L8" s="211">
        <f>SUM(L14:L24,L9:L12)</f>
        <v>198.3</v>
      </c>
      <c r="M8" s="212">
        <f>SUM(M14:M24,M9:M12)</f>
        <v>250.2</v>
      </c>
      <c r="N8" s="212">
        <f>SUM(N14:N24,N9:N12)</f>
        <v>179.9</v>
      </c>
      <c r="O8" s="213">
        <f>SUM(O14:O24,O9:O12)</f>
        <v>179.9</v>
      </c>
      <c r="P8" s="183">
        <f t="shared" ref="P8:P37" si="3">O8-N8</f>
        <v>0</v>
      </c>
      <c r="Q8" s="185">
        <f>O8/N8</f>
        <v>1</v>
      </c>
      <c r="R8" s="211">
        <f>SUM(R14:R24,R9:R12)</f>
        <v>26695</v>
      </c>
      <c r="S8" s="212">
        <f>SUM(S14:S24,S9:S12)</f>
        <v>26746.899999999998</v>
      </c>
      <c r="T8" s="212">
        <f>SUM(T14:T24,T9:T12)</f>
        <v>6211.6</v>
      </c>
      <c r="U8" s="213">
        <f>SUM(U14:U24,U9:U12)</f>
        <v>5152.4999999999991</v>
      </c>
      <c r="V8" s="183">
        <f t="shared" ref="V8:V37" si="4">U8-T8</f>
        <v>-1059.1000000000013</v>
      </c>
      <c r="W8" s="215">
        <f t="shared" ref="W8:W60" si="5">U8/T8</f>
        <v>0.82949642604159934</v>
      </c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1"/>
      <c r="DK8" s="31"/>
      <c r="DL8" s="31"/>
      <c r="DM8" s="31"/>
      <c r="DN8" s="31"/>
      <c r="DO8" s="31"/>
      <c r="DP8" s="31"/>
      <c r="DQ8" s="31"/>
      <c r="DR8" s="31"/>
      <c r="DS8" s="31"/>
      <c r="DT8" s="31"/>
      <c r="DU8" s="31"/>
      <c r="DV8" s="31"/>
      <c r="DW8" s="31"/>
      <c r="DX8" s="31"/>
      <c r="DY8" s="31"/>
      <c r="DZ8" s="31"/>
      <c r="EA8" s="31"/>
      <c r="EB8" s="31"/>
      <c r="EC8" s="31"/>
      <c r="ED8" s="31"/>
      <c r="EE8" s="31"/>
      <c r="EF8" s="31"/>
      <c r="EG8" s="31"/>
      <c r="EH8" s="31"/>
      <c r="EI8" s="31"/>
      <c r="EJ8" s="31"/>
      <c r="EK8" s="31"/>
      <c r="EL8" s="31"/>
      <c r="EM8" s="31"/>
      <c r="EN8" s="31"/>
      <c r="EO8" s="31"/>
      <c r="EP8" s="31"/>
      <c r="EQ8" s="31"/>
      <c r="ER8" s="31"/>
      <c r="ES8" s="31"/>
      <c r="ET8" s="31"/>
      <c r="EU8" s="31"/>
      <c r="EV8" s="31"/>
      <c r="EW8" s="31"/>
      <c r="EX8" s="31"/>
      <c r="EY8" s="31"/>
      <c r="EZ8" s="31"/>
      <c r="FA8" s="31"/>
      <c r="FB8" s="31"/>
      <c r="FC8" s="31"/>
      <c r="FD8" s="31"/>
      <c r="FE8" s="31"/>
      <c r="FF8" s="31"/>
      <c r="FG8" s="31"/>
      <c r="FH8" s="31"/>
      <c r="FI8" s="31"/>
      <c r="FJ8" s="31"/>
      <c r="FK8" s="31"/>
      <c r="FL8" s="31"/>
      <c r="FM8" s="31"/>
      <c r="FN8" s="31"/>
      <c r="FO8" s="31"/>
      <c r="FP8" s="31"/>
      <c r="FQ8" s="31"/>
      <c r="FR8" s="31"/>
      <c r="FS8" s="31"/>
      <c r="FT8" s="31"/>
      <c r="FU8" s="31"/>
      <c r="FV8" s="31"/>
      <c r="FW8" s="31"/>
      <c r="FX8" s="31"/>
      <c r="FY8" s="31"/>
      <c r="FZ8" s="31"/>
      <c r="GA8" s="31"/>
      <c r="GB8" s="31"/>
      <c r="GC8" s="31"/>
      <c r="GD8" s="31"/>
      <c r="GE8" s="31"/>
      <c r="GF8" s="31"/>
      <c r="GG8" s="31"/>
      <c r="GH8" s="31"/>
      <c r="GI8" s="31"/>
      <c r="GJ8" s="31"/>
      <c r="GK8" s="31"/>
      <c r="GL8" s="31"/>
      <c r="GM8" s="31"/>
      <c r="GN8" s="31"/>
    </row>
    <row r="9" spans="1:196" s="3" customFormat="1" ht="36.6" customHeight="1">
      <c r="A9" s="121"/>
      <c r="B9" s="95" t="s">
        <v>121</v>
      </c>
      <c r="C9" s="95" t="s">
        <v>122</v>
      </c>
      <c r="D9" s="96" t="s">
        <v>97</v>
      </c>
      <c r="E9" s="122" t="s">
        <v>127</v>
      </c>
      <c r="F9" s="186">
        <v>150</v>
      </c>
      <c r="G9" s="187">
        <v>18</v>
      </c>
      <c r="H9" s="220">
        <v>9.5</v>
      </c>
      <c r="I9" s="188">
        <f t="shared" si="0"/>
        <v>7.9576485567338465E-5</v>
      </c>
      <c r="J9" s="189">
        <f t="shared" si="1"/>
        <v>-8.5</v>
      </c>
      <c r="K9" s="190">
        <f t="shared" si="2"/>
        <v>0.52777777777777779</v>
      </c>
      <c r="L9" s="191"/>
      <c r="M9" s="221"/>
      <c r="N9" s="189"/>
      <c r="O9" s="222"/>
      <c r="P9" s="183">
        <f t="shared" si="3"/>
        <v>0</v>
      </c>
      <c r="Q9" s="190"/>
      <c r="R9" s="191">
        <f>SUM(F9,L9)</f>
        <v>150</v>
      </c>
      <c r="S9" s="223">
        <f t="shared" ref="S9:U60" si="6">SUM(F9,M9)</f>
        <v>150</v>
      </c>
      <c r="T9" s="189">
        <f t="shared" si="6"/>
        <v>18</v>
      </c>
      <c r="U9" s="224">
        <f t="shared" si="6"/>
        <v>9.5</v>
      </c>
      <c r="V9" s="189">
        <f t="shared" si="4"/>
        <v>-8.5</v>
      </c>
      <c r="W9" s="225">
        <f t="shared" si="5"/>
        <v>0.52777777777777779</v>
      </c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3"/>
      <c r="CA9" s="33"/>
      <c r="CB9" s="33"/>
      <c r="CC9" s="33"/>
      <c r="CD9" s="33"/>
      <c r="CE9" s="33"/>
      <c r="CF9" s="33"/>
      <c r="CG9" s="33"/>
      <c r="CH9" s="33"/>
      <c r="CI9" s="33"/>
      <c r="CJ9" s="33"/>
      <c r="CK9" s="33"/>
      <c r="CL9" s="33"/>
      <c r="CM9" s="33"/>
      <c r="CN9" s="33"/>
      <c r="CO9" s="33"/>
      <c r="CP9" s="33"/>
      <c r="CQ9" s="33"/>
      <c r="CR9" s="33"/>
      <c r="CS9" s="33"/>
      <c r="CT9" s="33"/>
      <c r="CU9" s="33"/>
      <c r="CV9" s="33"/>
      <c r="CW9" s="33"/>
      <c r="CX9" s="33"/>
      <c r="CY9" s="33"/>
      <c r="CZ9" s="33"/>
      <c r="DA9" s="33"/>
      <c r="DB9" s="33"/>
      <c r="DC9" s="33"/>
      <c r="DD9" s="33"/>
      <c r="DE9" s="33"/>
      <c r="DF9" s="33"/>
      <c r="DG9" s="33"/>
      <c r="DH9" s="33"/>
      <c r="DI9" s="33"/>
      <c r="DJ9" s="33"/>
      <c r="DK9" s="33"/>
      <c r="DL9" s="33"/>
      <c r="DM9" s="33"/>
      <c r="DN9" s="33"/>
      <c r="DO9" s="33"/>
      <c r="DP9" s="33"/>
      <c r="DQ9" s="33"/>
      <c r="DR9" s="33"/>
      <c r="DS9" s="33"/>
      <c r="DT9" s="33"/>
      <c r="DU9" s="33"/>
      <c r="DV9" s="33"/>
      <c r="DW9" s="33"/>
      <c r="DX9" s="33"/>
      <c r="DY9" s="33"/>
      <c r="DZ9" s="33"/>
      <c r="EA9" s="33"/>
      <c r="EB9" s="33"/>
      <c r="EC9" s="33"/>
      <c r="ED9" s="33"/>
      <c r="EE9" s="33"/>
      <c r="EF9" s="33"/>
      <c r="EG9" s="33"/>
      <c r="EH9" s="33"/>
      <c r="EI9" s="33"/>
      <c r="EJ9" s="33"/>
      <c r="EK9" s="33"/>
      <c r="EL9" s="33"/>
      <c r="EM9" s="33"/>
      <c r="EN9" s="33"/>
      <c r="EO9" s="33"/>
      <c r="EP9" s="33"/>
      <c r="EQ9" s="33"/>
      <c r="ER9" s="33"/>
      <c r="ES9" s="33"/>
      <c r="ET9" s="33"/>
      <c r="EU9" s="33"/>
      <c r="EV9" s="33"/>
      <c r="EW9" s="33"/>
      <c r="EX9" s="33"/>
      <c r="EY9" s="33"/>
      <c r="EZ9" s="33"/>
      <c r="FA9" s="33"/>
      <c r="FB9" s="33"/>
      <c r="FC9" s="33"/>
      <c r="FD9" s="33"/>
      <c r="FE9" s="33"/>
      <c r="FF9" s="33"/>
      <c r="FG9" s="33"/>
      <c r="FH9" s="33"/>
      <c r="FI9" s="33"/>
      <c r="FJ9" s="33"/>
      <c r="FK9" s="33"/>
      <c r="FL9" s="33"/>
      <c r="FM9" s="33"/>
      <c r="FN9" s="33"/>
      <c r="FO9" s="33"/>
      <c r="FP9" s="33"/>
      <c r="FQ9" s="33"/>
      <c r="FR9" s="33"/>
      <c r="FS9" s="33"/>
      <c r="FT9" s="33"/>
      <c r="FU9" s="33"/>
      <c r="FV9" s="33"/>
      <c r="FW9" s="33"/>
      <c r="FX9" s="33"/>
      <c r="FY9" s="33"/>
      <c r="FZ9" s="33"/>
      <c r="GA9" s="33"/>
      <c r="GB9" s="33"/>
      <c r="GC9" s="33"/>
      <c r="GD9" s="33"/>
      <c r="GE9" s="33"/>
      <c r="GF9" s="33"/>
      <c r="GG9" s="33"/>
      <c r="GH9" s="33"/>
      <c r="GI9" s="33"/>
      <c r="GJ9" s="33"/>
      <c r="GK9" s="33"/>
      <c r="GL9" s="33"/>
      <c r="GM9" s="33"/>
      <c r="GN9" s="33"/>
    </row>
    <row r="10" spans="1:196" s="3" customFormat="1" ht="33" customHeight="1">
      <c r="A10" s="121"/>
      <c r="B10" s="95" t="s">
        <v>125</v>
      </c>
      <c r="C10" s="95" t="s">
        <v>128</v>
      </c>
      <c r="D10" s="96" t="s">
        <v>98</v>
      </c>
      <c r="E10" s="122" t="s">
        <v>124</v>
      </c>
      <c r="F10" s="186">
        <v>103</v>
      </c>
      <c r="G10" s="187">
        <v>25.6</v>
      </c>
      <c r="H10" s="220">
        <v>12.2</v>
      </c>
      <c r="I10" s="188">
        <f t="shared" si="0"/>
        <v>1.0219296041279255E-4</v>
      </c>
      <c r="J10" s="189">
        <f t="shared" si="1"/>
        <v>-13.400000000000002</v>
      </c>
      <c r="K10" s="190">
        <f t="shared" si="2"/>
        <v>0.47656249999999994</v>
      </c>
      <c r="L10" s="193"/>
      <c r="M10" s="221"/>
      <c r="N10" s="189"/>
      <c r="O10" s="222"/>
      <c r="P10" s="183">
        <f t="shared" si="3"/>
        <v>0</v>
      </c>
      <c r="Q10" s="190"/>
      <c r="R10" s="191">
        <f>SUM(F10,L10)</f>
        <v>103</v>
      </c>
      <c r="S10" s="223">
        <f t="shared" si="6"/>
        <v>103</v>
      </c>
      <c r="T10" s="189">
        <f t="shared" si="6"/>
        <v>25.6</v>
      </c>
      <c r="U10" s="224">
        <f t="shared" si="6"/>
        <v>12.2</v>
      </c>
      <c r="V10" s="189">
        <f t="shared" si="4"/>
        <v>-13.400000000000002</v>
      </c>
      <c r="W10" s="225">
        <f t="shared" si="5"/>
        <v>0.47656249999999994</v>
      </c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3"/>
      <c r="CC10" s="33"/>
      <c r="CD10" s="33"/>
      <c r="CE10" s="33"/>
      <c r="CF10" s="33"/>
      <c r="CG10" s="33"/>
      <c r="CH10" s="33"/>
      <c r="CI10" s="33"/>
      <c r="CJ10" s="33"/>
      <c r="CK10" s="33"/>
      <c r="CL10" s="33"/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3"/>
      <c r="CX10" s="33"/>
      <c r="CY10" s="33"/>
      <c r="CZ10" s="33"/>
      <c r="DA10" s="33"/>
      <c r="DB10" s="33"/>
      <c r="DC10" s="33"/>
      <c r="DD10" s="33"/>
      <c r="DE10" s="33"/>
      <c r="DF10" s="33"/>
      <c r="DG10" s="33"/>
      <c r="DH10" s="33"/>
      <c r="DI10" s="33"/>
      <c r="DJ10" s="33"/>
      <c r="DK10" s="33"/>
      <c r="DL10" s="33"/>
      <c r="DM10" s="33"/>
      <c r="DN10" s="33"/>
      <c r="DO10" s="33"/>
      <c r="DP10" s="33"/>
      <c r="DQ10" s="33"/>
      <c r="DR10" s="33"/>
      <c r="DS10" s="33"/>
      <c r="DT10" s="33"/>
      <c r="DU10" s="33"/>
      <c r="DV10" s="33"/>
      <c r="DW10" s="33"/>
      <c r="DX10" s="33"/>
      <c r="DY10" s="33"/>
      <c r="DZ10" s="33"/>
      <c r="EA10" s="33"/>
      <c r="EB10" s="33"/>
      <c r="EC10" s="33"/>
      <c r="ED10" s="33"/>
      <c r="EE10" s="33"/>
      <c r="EF10" s="33"/>
      <c r="EG10" s="33"/>
      <c r="EH10" s="33"/>
      <c r="EI10" s="33"/>
      <c r="EJ10" s="33"/>
      <c r="EK10" s="33"/>
      <c r="EL10" s="33"/>
      <c r="EM10" s="33"/>
      <c r="EN10" s="33"/>
      <c r="EO10" s="33"/>
      <c r="EP10" s="33"/>
      <c r="EQ10" s="33"/>
      <c r="ER10" s="33"/>
      <c r="ES10" s="33"/>
      <c r="ET10" s="33"/>
      <c r="EU10" s="33"/>
      <c r="EV10" s="33"/>
      <c r="EW10" s="33"/>
      <c r="EX10" s="33"/>
      <c r="EY10" s="33"/>
      <c r="EZ10" s="33"/>
      <c r="FA10" s="33"/>
      <c r="FB10" s="33"/>
      <c r="FC10" s="33"/>
      <c r="FD10" s="33"/>
      <c r="FE10" s="33"/>
      <c r="FF10" s="33"/>
      <c r="FG10" s="33"/>
      <c r="FH10" s="33"/>
      <c r="FI10" s="33"/>
      <c r="FJ10" s="33"/>
      <c r="FK10" s="33"/>
      <c r="FL10" s="33"/>
      <c r="FM10" s="33"/>
      <c r="FN10" s="33"/>
      <c r="FO10" s="33"/>
      <c r="FP10" s="33"/>
      <c r="FQ10" s="33"/>
      <c r="FR10" s="33"/>
      <c r="FS10" s="33"/>
      <c r="FT10" s="33"/>
      <c r="FU10" s="33"/>
      <c r="FV10" s="33"/>
      <c r="FW10" s="33"/>
      <c r="FX10" s="33"/>
      <c r="FY10" s="33"/>
      <c r="FZ10" s="33"/>
      <c r="GA10" s="33"/>
      <c r="GB10" s="33"/>
      <c r="GC10" s="33"/>
      <c r="GD10" s="33"/>
      <c r="GE10" s="33"/>
      <c r="GF10" s="33"/>
      <c r="GG10" s="33"/>
      <c r="GH10" s="33"/>
      <c r="GI10" s="33"/>
      <c r="GJ10" s="33"/>
      <c r="GK10" s="33"/>
      <c r="GL10" s="33"/>
      <c r="GM10" s="33"/>
      <c r="GN10" s="33"/>
    </row>
    <row r="11" spans="1:196" s="3" customFormat="1" ht="30.75" customHeight="1">
      <c r="A11" s="121"/>
      <c r="B11" s="95" t="s">
        <v>18</v>
      </c>
      <c r="C11" s="95" t="s">
        <v>123</v>
      </c>
      <c r="D11" s="96" t="s">
        <v>98</v>
      </c>
      <c r="E11" s="123" t="s">
        <v>101</v>
      </c>
      <c r="F11" s="186">
        <v>3400</v>
      </c>
      <c r="G11" s="187">
        <v>650</v>
      </c>
      <c r="H11" s="220">
        <v>503.2</v>
      </c>
      <c r="I11" s="194">
        <f t="shared" si="0"/>
        <v>4.2150407934194436E-3</v>
      </c>
      <c r="J11" s="189">
        <f t="shared" si="1"/>
        <v>-146.80000000000001</v>
      </c>
      <c r="K11" s="190">
        <f t="shared" si="2"/>
        <v>0.77415384615384608</v>
      </c>
      <c r="L11" s="193"/>
      <c r="M11" s="221"/>
      <c r="N11" s="189"/>
      <c r="O11" s="222"/>
      <c r="P11" s="183">
        <f t="shared" si="3"/>
        <v>0</v>
      </c>
      <c r="Q11" s="190"/>
      <c r="R11" s="191">
        <f>SUM(F11,L11)</f>
        <v>3400</v>
      </c>
      <c r="S11" s="223">
        <f>SUM(F11,M11)</f>
        <v>3400</v>
      </c>
      <c r="T11" s="189">
        <f>SUM(G11,N11)</f>
        <v>650</v>
      </c>
      <c r="U11" s="224">
        <f>SUM(H11,O11)</f>
        <v>503.2</v>
      </c>
      <c r="V11" s="189">
        <f t="shared" si="4"/>
        <v>-146.80000000000001</v>
      </c>
      <c r="W11" s="225">
        <f t="shared" si="5"/>
        <v>0.77415384615384608</v>
      </c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  <c r="CA11" s="33"/>
      <c r="CB11" s="33"/>
      <c r="CC11" s="33"/>
      <c r="CD11" s="33"/>
      <c r="CE11" s="33"/>
      <c r="CF11" s="33"/>
      <c r="CG11" s="33"/>
      <c r="CH11" s="33"/>
      <c r="CI11" s="33"/>
      <c r="CJ11" s="33"/>
      <c r="CK11" s="33"/>
      <c r="CL11" s="33"/>
      <c r="CM11" s="33"/>
      <c r="CN11" s="33"/>
      <c r="CO11" s="33"/>
      <c r="CP11" s="33"/>
      <c r="CQ11" s="33"/>
      <c r="CR11" s="33"/>
      <c r="CS11" s="33"/>
      <c r="CT11" s="33"/>
      <c r="CU11" s="33"/>
      <c r="CV11" s="33"/>
      <c r="CW11" s="33"/>
      <c r="CX11" s="33"/>
      <c r="CY11" s="33"/>
      <c r="CZ11" s="33"/>
      <c r="DA11" s="33"/>
      <c r="DB11" s="33"/>
      <c r="DC11" s="33"/>
      <c r="DD11" s="33"/>
      <c r="DE11" s="33"/>
      <c r="DF11" s="33"/>
      <c r="DG11" s="33"/>
      <c r="DH11" s="33"/>
      <c r="DI11" s="33"/>
      <c r="DJ11" s="33"/>
      <c r="DK11" s="33"/>
      <c r="DL11" s="33"/>
      <c r="DM11" s="33"/>
      <c r="DN11" s="33"/>
      <c r="DO11" s="33"/>
      <c r="DP11" s="33"/>
      <c r="DQ11" s="33"/>
      <c r="DR11" s="33"/>
      <c r="DS11" s="33"/>
      <c r="DT11" s="33"/>
      <c r="DU11" s="33"/>
      <c r="DV11" s="33"/>
      <c r="DW11" s="33"/>
      <c r="DX11" s="33"/>
      <c r="DY11" s="33"/>
      <c r="DZ11" s="33"/>
      <c r="EA11" s="33"/>
      <c r="EB11" s="33"/>
      <c r="EC11" s="33"/>
      <c r="ED11" s="33"/>
      <c r="EE11" s="33"/>
      <c r="EF11" s="33"/>
      <c r="EG11" s="33"/>
      <c r="EH11" s="33"/>
      <c r="EI11" s="33"/>
      <c r="EJ11" s="33"/>
      <c r="EK11" s="33"/>
      <c r="EL11" s="33"/>
      <c r="EM11" s="33"/>
      <c r="EN11" s="33"/>
      <c r="EO11" s="33"/>
      <c r="EP11" s="33"/>
      <c r="EQ11" s="33"/>
      <c r="ER11" s="33"/>
      <c r="ES11" s="33"/>
      <c r="ET11" s="33"/>
      <c r="EU11" s="33"/>
      <c r="EV11" s="33"/>
      <c r="EW11" s="33"/>
      <c r="EX11" s="33"/>
      <c r="EY11" s="33"/>
      <c r="EZ11" s="33"/>
      <c r="FA11" s="33"/>
      <c r="FB11" s="33"/>
      <c r="FC11" s="33"/>
      <c r="FD11" s="33"/>
      <c r="FE11" s="33"/>
      <c r="FF11" s="33"/>
      <c r="FG11" s="33"/>
      <c r="FH11" s="33"/>
      <c r="FI11" s="33"/>
      <c r="FJ11" s="33"/>
      <c r="FK11" s="33"/>
      <c r="FL11" s="33"/>
      <c r="FM11" s="33"/>
      <c r="FN11" s="33"/>
      <c r="FO11" s="33"/>
      <c r="FP11" s="33"/>
      <c r="FQ11" s="33"/>
      <c r="FR11" s="33"/>
      <c r="FS11" s="33"/>
      <c r="FT11" s="33"/>
      <c r="FU11" s="33"/>
      <c r="FV11" s="33"/>
      <c r="FW11" s="33"/>
      <c r="FX11" s="33"/>
      <c r="FY11" s="33"/>
      <c r="FZ11" s="33"/>
      <c r="GA11" s="33"/>
      <c r="GB11" s="33"/>
      <c r="GC11" s="33"/>
      <c r="GD11" s="33"/>
      <c r="GE11" s="33"/>
      <c r="GF11" s="33"/>
      <c r="GG11" s="33"/>
      <c r="GH11" s="33"/>
      <c r="GI11" s="33"/>
      <c r="GJ11" s="33"/>
      <c r="GK11" s="33"/>
      <c r="GL11" s="33"/>
      <c r="GM11" s="33"/>
      <c r="GN11" s="33"/>
    </row>
    <row r="12" spans="1:196" s="156" customFormat="1" ht="49.9" customHeight="1">
      <c r="A12" s="121"/>
      <c r="B12" s="103" t="s">
        <v>102</v>
      </c>
      <c r="C12" s="97" t="s">
        <v>103</v>
      </c>
      <c r="D12" s="97" t="s">
        <v>98</v>
      </c>
      <c r="E12" s="122" t="s">
        <v>266</v>
      </c>
      <c r="F12" s="186">
        <v>203.6</v>
      </c>
      <c r="G12" s="187">
        <v>50.1</v>
      </c>
      <c r="H12" s="239">
        <v>49.9</v>
      </c>
      <c r="I12" s="188">
        <f t="shared" si="0"/>
        <v>4.1798596103265147E-4</v>
      </c>
      <c r="J12" s="189">
        <f t="shared" si="1"/>
        <v>-0.20000000000000284</v>
      </c>
      <c r="K12" s="190">
        <f t="shared" si="2"/>
        <v>0.99600798403193602</v>
      </c>
      <c r="L12" s="193"/>
      <c r="M12" s="192"/>
      <c r="N12" s="189"/>
      <c r="O12" s="222"/>
      <c r="P12" s="183"/>
      <c r="Q12" s="190"/>
      <c r="R12" s="191">
        <f>SUM(F12,L12)</f>
        <v>203.6</v>
      </c>
      <c r="S12" s="189">
        <f t="shared" si="6"/>
        <v>203.6</v>
      </c>
      <c r="T12" s="189">
        <f t="shared" si="6"/>
        <v>50.1</v>
      </c>
      <c r="U12" s="224">
        <f t="shared" si="6"/>
        <v>49.9</v>
      </c>
      <c r="V12" s="189">
        <f t="shared" si="4"/>
        <v>-0.20000000000000284</v>
      </c>
      <c r="W12" s="190">
        <f t="shared" si="5"/>
        <v>0.99600798403193602</v>
      </c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  <c r="CO12" s="32"/>
      <c r="CP12" s="32"/>
      <c r="CQ12" s="32"/>
      <c r="CR12" s="32"/>
      <c r="CS12" s="32"/>
      <c r="CT12" s="32"/>
      <c r="CU12" s="32"/>
      <c r="CV12" s="32"/>
      <c r="CW12" s="32"/>
      <c r="CX12" s="32"/>
      <c r="CY12" s="32"/>
      <c r="CZ12" s="32"/>
      <c r="DA12" s="32"/>
      <c r="DB12" s="32"/>
      <c r="DC12" s="32"/>
      <c r="DD12" s="32"/>
      <c r="DE12" s="32"/>
      <c r="DF12" s="32"/>
      <c r="DG12" s="32"/>
      <c r="DH12" s="32"/>
      <c r="DI12" s="32"/>
      <c r="DJ12" s="32"/>
      <c r="DK12" s="32"/>
      <c r="DL12" s="32"/>
      <c r="DM12" s="32"/>
      <c r="DN12" s="32"/>
      <c r="DO12" s="32"/>
      <c r="DP12" s="32"/>
      <c r="DQ12" s="32"/>
      <c r="DR12" s="32"/>
      <c r="DS12" s="32"/>
      <c r="DT12" s="32"/>
      <c r="DU12" s="32"/>
      <c r="DV12" s="32"/>
      <c r="DW12" s="32"/>
      <c r="DX12" s="32"/>
      <c r="DY12" s="32"/>
      <c r="DZ12" s="32"/>
      <c r="EA12" s="32"/>
      <c r="EB12" s="32"/>
      <c r="EC12" s="32"/>
      <c r="ED12" s="32"/>
      <c r="EE12" s="32"/>
      <c r="EF12" s="32"/>
      <c r="EG12" s="32"/>
      <c r="EH12" s="32"/>
      <c r="EI12" s="32"/>
      <c r="EJ12" s="32"/>
      <c r="EK12" s="32"/>
      <c r="EL12" s="32"/>
      <c r="EM12" s="32"/>
      <c r="EN12" s="32"/>
      <c r="EO12" s="32"/>
      <c r="EP12" s="32"/>
      <c r="EQ12" s="32"/>
      <c r="ER12" s="32"/>
      <c r="ES12" s="32"/>
      <c r="ET12" s="32"/>
      <c r="EU12" s="32"/>
      <c r="EV12" s="32"/>
      <c r="EW12" s="32"/>
      <c r="EX12" s="32"/>
      <c r="EY12" s="32"/>
      <c r="EZ12" s="32"/>
      <c r="FA12" s="32"/>
      <c r="FB12" s="32"/>
      <c r="FC12" s="32"/>
      <c r="FD12" s="32"/>
      <c r="FE12" s="32"/>
      <c r="FF12" s="32"/>
      <c r="FG12" s="32"/>
      <c r="FH12" s="32"/>
      <c r="FI12" s="32"/>
      <c r="FJ12" s="32"/>
      <c r="FK12" s="32"/>
      <c r="FL12" s="32"/>
      <c r="FM12" s="32"/>
      <c r="FN12" s="32"/>
      <c r="FO12" s="32"/>
      <c r="FP12" s="32"/>
      <c r="FQ12" s="32"/>
      <c r="FR12" s="32"/>
      <c r="FS12" s="32"/>
      <c r="FT12" s="32"/>
      <c r="FU12" s="32"/>
      <c r="FV12" s="32"/>
      <c r="FW12" s="32"/>
      <c r="FX12" s="32"/>
      <c r="FY12" s="32"/>
      <c r="FZ12" s="32"/>
      <c r="GA12" s="32"/>
      <c r="GB12" s="32"/>
      <c r="GC12" s="32"/>
      <c r="GD12" s="32"/>
      <c r="GE12" s="32"/>
      <c r="GF12" s="32"/>
      <c r="GG12" s="32"/>
      <c r="GH12" s="32"/>
      <c r="GI12" s="32"/>
      <c r="GJ12" s="32"/>
      <c r="GK12" s="32"/>
      <c r="GL12" s="32"/>
      <c r="GM12" s="32"/>
      <c r="GN12" s="32"/>
    </row>
    <row r="13" spans="1:196" s="15" customFormat="1" ht="36" customHeight="1">
      <c r="A13" s="170"/>
      <c r="B13" s="171"/>
      <c r="C13" s="172"/>
      <c r="D13" s="172"/>
      <c r="E13" s="176" t="s">
        <v>267</v>
      </c>
      <c r="F13" s="226">
        <v>203.6</v>
      </c>
      <c r="G13" s="227">
        <v>50.1</v>
      </c>
      <c r="H13" s="319">
        <v>49.9</v>
      </c>
      <c r="I13" s="228">
        <f t="shared" si="0"/>
        <v>4.1798596103265147E-4</v>
      </c>
      <c r="J13" s="229">
        <f t="shared" si="1"/>
        <v>-0.20000000000000284</v>
      </c>
      <c r="K13" s="230">
        <f t="shared" si="2"/>
        <v>0.99600798403193602</v>
      </c>
      <c r="L13" s="231"/>
      <c r="M13" s="232"/>
      <c r="N13" s="229"/>
      <c r="O13" s="233"/>
      <c r="P13" s="234"/>
      <c r="Q13" s="230"/>
      <c r="R13" s="235">
        <f>SUM(F13,L13)</f>
        <v>203.6</v>
      </c>
      <c r="S13" s="229">
        <f t="shared" si="6"/>
        <v>203.6</v>
      </c>
      <c r="T13" s="229">
        <f t="shared" si="6"/>
        <v>50.1</v>
      </c>
      <c r="U13" s="224">
        <f>SUM(H13,O13)</f>
        <v>49.9</v>
      </c>
      <c r="V13" s="263">
        <f>U13-T13</f>
        <v>-0.20000000000000284</v>
      </c>
      <c r="W13" s="244">
        <f>U13/T13</f>
        <v>0.99600798403193602</v>
      </c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4"/>
      <c r="BO13" s="44"/>
      <c r="BP13" s="44"/>
      <c r="BQ13" s="44"/>
      <c r="BR13" s="44"/>
      <c r="BS13" s="44"/>
      <c r="BT13" s="44"/>
      <c r="BU13" s="44"/>
      <c r="BV13" s="44"/>
      <c r="BW13" s="44"/>
      <c r="BX13" s="44"/>
      <c r="BY13" s="44"/>
      <c r="BZ13" s="44"/>
      <c r="CA13" s="44"/>
      <c r="CB13" s="44"/>
      <c r="CC13" s="44"/>
      <c r="CD13" s="44"/>
      <c r="CE13" s="44"/>
      <c r="CF13" s="44"/>
      <c r="CG13" s="44"/>
      <c r="CH13" s="44"/>
      <c r="CI13" s="44"/>
      <c r="CJ13" s="44"/>
      <c r="CK13" s="44"/>
      <c r="CL13" s="44"/>
      <c r="CM13" s="44"/>
      <c r="CN13" s="44"/>
      <c r="CO13" s="44"/>
      <c r="CP13" s="44"/>
      <c r="CQ13" s="44"/>
      <c r="CR13" s="44"/>
      <c r="CS13" s="44"/>
      <c r="CT13" s="44"/>
      <c r="CU13" s="44"/>
      <c r="CV13" s="44"/>
      <c r="CW13" s="44"/>
      <c r="CX13" s="44"/>
      <c r="CY13" s="44"/>
      <c r="CZ13" s="44"/>
      <c r="DA13" s="44"/>
      <c r="DB13" s="44"/>
      <c r="DC13" s="44"/>
      <c r="DD13" s="44"/>
      <c r="DE13" s="44"/>
      <c r="DF13" s="44"/>
      <c r="DG13" s="44"/>
      <c r="DH13" s="44"/>
      <c r="DI13" s="44"/>
      <c r="DJ13" s="44"/>
      <c r="DK13" s="44"/>
      <c r="DL13" s="44"/>
      <c r="DM13" s="44"/>
      <c r="DN13" s="44"/>
      <c r="DO13" s="44"/>
      <c r="DP13" s="44"/>
      <c r="DQ13" s="44"/>
      <c r="DR13" s="44"/>
      <c r="DS13" s="44"/>
      <c r="DT13" s="44"/>
      <c r="DU13" s="44"/>
      <c r="DV13" s="44"/>
      <c r="DW13" s="44"/>
      <c r="DX13" s="44"/>
      <c r="DY13" s="44"/>
      <c r="DZ13" s="44"/>
      <c r="EA13" s="44"/>
      <c r="EB13" s="44"/>
      <c r="EC13" s="44"/>
      <c r="ED13" s="44"/>
      <c r="EE13" s="44"/>
      <c r="EF13" s="44"/>
      <c r="EG13" s="44"/>
      <c r="EH13" s="44"/>
      <c r="EI13" s="44"/>
      <c r="EJ13" s="44"/>
      <c r="EK13" s="44"/>
      <c r="EL13" s="44"/>
      <c r="EM13" s="44"/>
      <c r="EN13" s="44"/>
      <c r="EO13" s="44"/>
      <c r="EP13" s="44"/>
      <c r="EQ13" s="44"/>
      <c r="ER13" s="44"/>
      <c r="ES13" s="44"/>
      <c r="ET13" s="44"/>
      <c r="EU13" s="44"/>
      <c r="EV13" s="44"/>
      <c r="EW13" s="44"/>
      <c r="EX13" s="44"/>
      <c r="EY13" s="44"/>
      <c r="EZ13" s="44"/>
      <c r="FA13" s="44"/>
      <c r="FB13" s="44"/>
      <c r="FC13" s="44"/>
      <c r="FD13" s="44"/>
      <c r="FE13" s="44"/>
      <c r="FF13" s="44"/>
      <c r="FG13" s="44"/>
      <c r="FH13" s="44"/>
      <c r="FI13" s="44"/>
      <c r="FJ13" s="44"/>
      <c r="FK13" s="44"/>
      <c r="FL13" s="44"/>
      <c r="FM13" s="44"/>
      <c r="FN13" s="44"/>
      <c r="FO13" s="44"/>
      <c r="FP13" s="44"/>
      <c r="FQ13" s="44"/>
      <c r="FR13" s="44"/>
      <c r="FS13" s="44"/>
      <c r="FT13" s="44"/>
      <c r="FU13" s="44"/>
      <c r="FV13" s="44"/>
      <c r="FW13" s="44"/>
      <c r="FX13" s="44"/>
      <c r="FY13" s="44"/>
      <c r="FZ13" s="44"/>
      <c r="GA13" s="44"/>
      <c r="GB13" s="44"/>
      <c r="GC13" s="44"/>
      <c r="GD13" s="44"/>
      <c r="GE13" s="44"/>
      <c r="GF13" s="44"/>
      <c r="GG13" s="44"/>
      <c r="GH13" s="44"/>
      <c r="GI13" s="44"/>
      <c r="GJ13" s="44"/>
      <c r="GK13" s="44"/>
      <c r="GL13" s="44"/>
      <c r="GM13" s="44"/>
      <c r="GN13" s="44"/>
    </row>
    <row r="14" spans="1:196" s="3" customFormat="1" ht="71.45" customHeight="1">
      <c r="A14" s="121"/>
      <c r="B14" s="95" t="s">
        <v>12</v>
      </c>
      <c r="C14" s="96" t="s">
        <v>105</v>
      </c>
      <c r="D14" s="96" t="s">
        <v>106</v>
      </c>
      <c r="E14" s="124" t="s">
        <v>107</v>
      </c>
      <c r="F14" s="186">
        <v>4170.6000000000004</v>
      </c>
      <c r="G14" s="187">
        <v>1062.5999999999999</v>
      </c>
      <c r="H14" s="220">
        <v>976</v>
      </c>
      <c r="I14" s="194">
        <f t="shared" si="0"/>
        <v>8.1754368330234032E-3</v>
      </c>
      <c r="J14" s="189">
        <f t="shared" si="1"/>
        <v>-86.599999999999909</v>
      </c>
      <c r="K14" s="190">
        <f t="shared" si="2"/>
        <v>0.91850178806700555</v>
      </c>
      <c r="L14" s="191">
        <v>51</v>
      </c>
      <c r="M14" s="189">
        <v>52.4</v>
      </c>
      <c r="N14" s="223">
        <v>4.5999999999999996</v>
      </c>
      <c r="O14" s="220">
        <v>4.5999999999999996</v>
      </c>
      <c r="P14" s="189">
        <f t="shared" si="3"/>
        <v>0</v>
      </c>
      <c r="Q14" s="190">
        <f>O14/N14</f>
        <v>1</v>
      </c>
      <c r="R14" s="191">
        <f t="shared" ref="R14:R60" si="7">SUM(F14,L14)</f>
        <v>4221.6000000000004</v>
      </c>
      <c r="S14" s="223">
        <f t="shared" si="6"/>
        <v>4223</v>
      </c>
      <c r="T14" s="189">
        <f>SUM(G14,N14)</f>
        <v>1067.1999999999998</v>
      </c>
      <c r="U14" s="224">
        <f t="shared" ref="U14:U60" si="8">SUM(H14,O14)</f>
        <v>980.6</v>
      </c>
      <c r="V14" s="189">
        <f t="shared" si="4"/>
        <v>-86.599999999999795</v>
      </c>
      <c r="W14" s="225">
        <f t="shared" si="5"/>
        <v>0.9188530734632685</v>
      </c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3"/>
      <c r="DB14" s="33"/>
      <c r="DC14" s="33"/>
      <c r="DD14" s="33"/>
      <c r="DE14" s="33"/>
      <c r="DF14" s="33"/>
      <c r="DG14" s="33"/>
      <c r="DH14" s="33"/>
      <c r="DI14" s="33"/>
      <c r="DJ14" s="33"/>
      <c r="DK14" s="33"/>
      <c r="DL14" s="33"/>
      <c r="DM14" s="33"/>
      <c r="DN14" s="33"/>
      <c r="DO14" s="33"/>
      <c r="DP14" s="33"/>
      <c r="DQ14" s="33"/>
      <c r="DR14" s="33"/>
      <c r="DS14" s="33"/>
      <c r="DT14" s="33"/>
      <c r="DU14" s="33"/>
      <c r="DV14" s="33"/>
      <c r="DW14" s="33"/>
      <c r="DX14" s="33"/>
      <c r="DY14" s="33"/>
      <c r="DZ14" s="33"/>
      <c r="EA14" s="33"/>
      <c r="EB14" s="33"/>
      <c r="EC14" s="33"/>
      <c r="ED14" s="33"/>
      <c r="EE14" s="33"/>
      <c r="EF14" s="33"/>
      <c r="EG14" s="33"/>
      <c r="EH14" s="33"/>
      <c r="EI14" s="33"/>
      <c r="EJ14" s="33"/>
      <c r="EK14" s="33"/>
      <c r="EL14" s="33"/>
      <c r="EM14" s="33"/>
      <c r="EN14" s="33"/>
      <c r="EO14" s="33"/>
      <c r="EP14" s="33"/>
      <c r="EQ14" s="33"/>
      <c r="ER14" s="33"/>
      <c r="ES14" s="33"/>
      <c r="ET14" s="33"/>
      <c r="EU14" s="33"/>
      <c r="EV14" s="33"/>
      <c r="EW14" s="33"/>
      <c r="EX14" s="33"/>
      <c r="EY14" s="33"/>
      <c r="EZ14" s="33"/>
      <c r="FA14" s="33"/>
      <c r="FB14" s="33"/>
      <c r="FC14" s="33"/>
      <c r="FD14" s="33"/>
      <c r="FE14" s="33"/>
      <c r="FF14" s="33"/>
      <c r="FG14" s="33"/>
      <c r="FH14" s="33"/>
      <c r="FI14" s="33"/>
      <c r="FJ14" s="33"/>
      <c r="FK14" s="33"/>
      <c r="FL14" s="33"/>
      <c r="FM14" s="33"/>
      <c r="FN14" s="33"/>
      <c r="FO14" s="33"/>
      <c r="FP14" s="33"/>
      <c r="FQ14" s="33"/>
      <c r="FR14" s="33"/>
      <c r="FS14" s="33"/>
      <c r="FT14" s="33"/>
      <c r="FU14" s="33"/>
      <c r="FV14" s="33"/>
      <c r="FW14" s="33"/>
      <c r="FX14" s="33"/>
      <c r="FY14" s="33"/>
      <c r="FZ14" s="33"/>
      <c r="GA14" s="33"/>
      <c r="GB14" s="33"/>
      <c r="GC14" s="33"/>
      <c r="GD14" s="33"/>
      <c r="GE14" s="33"/>
      <c r="GF14" s="33"/>
      <c r="GG14" s="33"/>
      <c r="GH14" s="33"/>
      <c r="GI14" s="33"/>
      <c r="GJ14" s="33"/>
      <c r="GK14" s="33"/>
      <c r="GL14" s="33"/>
      <c r="GM14" s="33"/>
      <c r="GN14" s="33"/>
    </row>
    <row r="15" spans="1:196" s="3" customFormat="1" ht="37.9" customHeight="1">
      <c r="A15" s="121"/>
      <c r="B15" s="95" t="s">
        <v>41</v>
      </c>
      <c r="C15" s="95" t="s">
        <v>108</v>
      </c>
      <c r="D15" s="96" t="s">
        <v>104</v>
      </c>
      <c r="E15" s="122" t="s">
        <v>129</v>
      </c>
      <c r="F15" s="186">
        <v>9844.2000000000007</v>
      </c>
      <c r="G15" s="187">
        <v>2493.5</v>
      </c>
      <c r="H15" s="220">
        <v>2163.4</v>
      </c>
      <c r="I15" s="194">
        <f t="shared" si="0"/>
        <v>1.8121659881724213E-2</v>
      </c>
      <c r="J15" s="189">
        <f t="shared" si="1"/>
        <v>-330.09999999999991</v>
      </c>
      <c r="K15" s="190">
        <f t="shared" si="2"/>
        <v>0.86761580108281533</v>
      </c>
      <c r="L15" s="191">
        <v>62.3</v>
      </c>
      <c r="M15" s="223">
        <v>112.8</v>
      </c>
      <c r="N15" s="223">
        <v>90.4</v>
      </c>
      <c r="O15" s="220">
        <v>90.4</v>
      </c>
      <c r="P15" s="189">
        <f t="shared" si="3"/>
        <v>0</v>
      </c>
      <c r="Q15" s="190">
        <f>O15/N15</f>
        <v>1</v>
      </c>
      <c r="R15" s="191">
        <f t="shared" si="7"/>
        <v>9906.5</v>
      </c>
      <c r="S15" s="223">
        <f>SUM(F15,M15)</f>
        <v>9957</v>
      </c>
      <c r="T15" s="189">
        <f>SUM(G15,N15)</f>
        <v>2583.9</v>
      </c>
      <c r="U15" s="224">
        <f t="shared" si="8"/>
        <v>2253.8000000000002</v>
      </c>
      <c r="V15" s="189">
        <f t="shared" si="4"/>
        <v>-330.09999999999991</v>
      </c>
      <c r="W15" s="225">
        <f t="shared" si="5"/>
        <v>0.87224737799450447</v>
      </c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  <c r="DB15" s="33"/>
      <c r="DC15" s="33"/>
      <c r="DD15" s="33"/>
      <c r="DE15" s="33"/>
      <c r="DF15" s="33"/>
      <c r="DG15" s="33"/>
      <c r="DH15" s="33"/>
      <c r="DI15" s="33"/>
      <c r="DJ15" s="33"/>
      <c r="DK15" s="33"/>
      <c r="DL15" s="33"/>
      <c r="DM15" s="33"/>
      <c r="DN15" s="33"/>
      <c r="DO15" s="33"/>
      <c r="DP15" s="33"/>
      <c r="DQ15" s="33"/>
      <c r="DR15" s="33"/>
      <c r="DS15" s="33"/>
      <c r="DT15" s="33"/>
      <c r="DU15" s="33"/>
      <c r="DV15" s="33"/>
      <c r="DW15" s="33"/>
      <c r="DX15" s="33"/>
      <c r="DY15" s="33"/>
      <c r="DZ15" s="33"/>
      <c r="EA15" s="33"/>
      <c r="EB15" s="33"/>
      <c r="EC15" s="33"/>
      <c r="ED15" s="33"/>
      <c r="EE15" s="33"/>
      <c r="EF15" s="33"/>
      <c r="EG15" s="33"/>
      <c r="EH15" s="33"/>
      <c r="EI15" s="33"/>
      <c r="EJ15" s="33"/>
      <c r="EK15" s="33"/>
      <c r="EL15" s="33"/>
      <c r="EM15" s="33"/>
      <c r="EN15" s="33"/>
      <c r="EO15" s="33"/>
      <c r="EP15" s="33"/>
      <c r="EQ15" s="33"/>
      <c r="ER15" s="33"/>
      <c r="ES15" s="33"/>
      <c r="ET15" s="33"/>
      <c r="EU15" s="33"/>
      <c r="EV15" s="33"/>
      <c r="EW15" s="33"/>
      <c r="EX15" s="33"/>
      <c r="EY15" s="33"/>
      <c r="EZ15" s="33"/>
      <c r="FA15" s="33"/>
      <c r="FB15" s="33"/>
      <c r="FC15" s="33"/>
      <c r="FD15" s="33"/>
      <c r="FE15" s="33"/>
      <c r="FF15" s="33"/>
      <c r="FG15" s="33"/>
      <c r="FH15" s="33"/>
      <c r="FI15" s="33"/>
      <c r="FJ15" s="33"/>
      <c r="FK15" s="33"/>
      <c r="FL15" s="33"/>
      <c r="FM15" s="33"/>
      <c r="FN15" s="33"/>
      <c r="FO15" s="33"/>
      <c r="FP15" s="33"/>
      <c r="FQ15" s="33"/>
      <c r="FR15" s="33"/>
      <c r="FS15" s="33"/>
      <c r="FT15" s="33"/>
      <c r="FU15" s="33"/>
      <c r="FV15" s="33"/>
      <c r="FW15" s="33"/>
      <c r="FX15" s="33"/>
      <c r="FY15" s="33"/>
      <c r="FZ15" s="33"/>
      <c r="GA15" s="33"/>
      <c r="GB15" s="33"/>
      <c r="GC15" s="33"/>
      <c r="GD15" s="33"/>
      <c r="GE15" s="33"/>
      <c r="GF15" s="33"/>
      <c r="GG15" s="33"/>
      <c r="GH15" s="33"/>
      <c r="GI15" s="33"/>
      <c r="GJ15" s="33"/>
      <c r="GK15" s="33"/>
      <c r="GL15" s="33"/>
      <c r="GM15" s="33"/>
      <c r="GN15" s="33"/>
    </row>
    <row r="16" spans="1:196" s="26" customFormat="1" ht="34.15" hidden="1" customHeight="1">
      <c r="A16" s="170"/>
      <c r="B16" s="171"/>
      <c r="C16" s="171"/>
      <c r="D16" s="172"/>
      <c r="E16" s="173" t="s">
        <v>238</v>
      </c>
      <c r="F16" s="226"/>
      <c r="G16" s="227"/>
      <c r="H16" s="237"/>
      <c r="I16" s="238">
        <f t="shared" si="0"/>
        <v>0</v>
      </c>
      <c r="J16" s="229">
        <f t="shared" si="1"/>
        <v>0</v>
      </c>
      <c r="K16" s="230"/>
      <c r="L16" s="231"/>
      <c r="M16" s="232"/>
      <c r="N16" s="229"/>
      <c r="O16" s="233"/>
      <c r="P16" s="217">
        <f t="shared" si="3"/>
        <v>0</v>
      </c>
      <c r="Q16" s="219"/>
      <c r="R16" s="235">
        <f t="shared" si="7"/>
        <v>0</v>
      </c>
      <c r="S16" s="229">
        <f>SUM(F16,M16)</f>
        <v>0</v>
      </c>
      <c r="T16" s="229">
        <f>SUM(G16,N16)</f>
        <v>0</v>
      </c>
      <c r="U16" s="236">
        <f t="shared" si="8"/>
        <v>0</v>
      </c>
      <c r="V16" s="229">
        <f t="shared" si="4"/>
        <v>0</v>
      </c>
      <c r="W16" s="230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  <c r="BM16" s="39"/>
      <c r="BN16" s="39"/>
      <c r="BO16" s="39"/>
      <c r="BP16" s="39"/>
      <c r="BQ16" s="39"/>
      <c r="BR16" s="39"/>
      <c r="BS16" s="39"/>
      <c r="BT16" s="39"/>
      <c r="BU16" s="39"/>
      <c r="BV16" s="39"/>
      <c r="BW16" s="39"/>
      <c r="BX16" s="39"/>
      <c r="BY16" s="39"/>
      <c r="BZ16" s="39"/>
      <c r="CA16" s="39"/>
      <c r="CB16" s="39"/>
      <c r="CC16" s="39"/>
      <c r="CD16" s="39"/>
      <c r="CE16" s="39"/>
      <c r="CF16" s="39"/>
      <c r="CG16" s="39"/>
      <c r="CH16" s="39"/>
      <c r="CI16" s="39"/>
      <c r="CJ16" s="39"/>
      <c r="CK16" s="39"/>
      <c r="CL16" s="39"/>
      <c r="CM16" s="39"/>
      <c r="CN16" s="39"/>
      <c r="CO16" s="39"/>
      <c r="CP16" s="39"/>
      <c r="CQ16" s="39"/>
      <c r="CR16" s="39"/>
      <c r="CS16" s="39"/>
      <c r="CT16" s="39"/>
      <c r="CU16" s="39"/>
      <c r="CV16" s="39"/>
      <c r="CW16" s="39"/>
      <c r="CX16" s="39"/>
      <c r="CY16" s="39"/>
      <c r="CZ16" s="39"/>
      <c r="DA16" s="39"/>
      <c r="DB16" s="39"/>
      <c r="DC16" s="39"/>
      <c r="DD16" s="39"/>
      <c r="DE16" s="39"/>
      <c r="DF16" s="39"/>
      <c r="DG16" s="39"/>
      <c r="DH16" s="39"/>
      <c r="DI16" s="39"/>
      <c r="DJ16" s="39"/>
      <c r="DK16" s="39"/>
      <c r="DL16" s="39"/>
      <c r="DM16" s="39"/>
      <c r="DN16" s="39"/>
      <c r="DO16" s="39"/>
      <c r="DP16" s="39"/>
      <c r="DQ16" s="39"/>
      <c r="DR16" s="39"/>
      <c r="DS16" s="39"/>
      <c r="DT16" s="39"/>
      <c r="DU16" s="39"/>
      <c r="DV16" s="39"/>
      <c r="DW16" s="39"/>
      <c r="DX16" s="39"/>
      <c r="DY16" s="39"/>
      <c r="DZ16" s="39"/>
      <c r="EA16" s="39"/>
      <c r="EB16" s="39"/>
      <c r="EC16" s="39"/>
      <c r="ED16" s="39"/>
      <c r="EE16" s="39"/>
      <c r="EF16" s="39"/>
      <c r="EG16" s="39"/>
      <c r="EH16" s="39"/>
      <c r="EI16" s="39"/>
      <c r="EJ16" s="39"/>
      <c r="EK16" s="39"/>
      <c r="EL16" s="39"/>
      <c r="EM16" s="39"/>
      <c r="EN16" s="39"/>
      <c r="EO16" s="39"/>
      <c r="EP16" s="39"/>
      <c r="EQ16" s="39"/>
      <c r="ER16" s="39"/>
      <c r="ES16" s="39"/>
      <c r="ET16" s="39"/>
      <c r="EU16" s="39"/>
      <c r="EV16" s="39"/>
      <c r="EW16" s="39"/>
      <c r="EX16" s="39"/>
      <c r="EY16" s="39"/>
      <c r="EZ16" s="39"/>
      <c r="FA16" s="39"/>
      <c r="FB16" s="39"/>
      <c r="FC16" s="39"/>
      <c r="FD16" s="39"/>
      <c r="FE16" s="39"/>
      <c r="FF16" s="39"/>
      <c r="FG16" s="39"/>
      <c r="FH16" s="39"/>
      <c r="FI16" s="39"/>
      <c r="FJ16" s="39"/>
      <c r="FK16" s="39"/>
      <c r="FL16" s="39"/>
      <c r="FM16" s="39"/>
      <c r="FN16" s="39"/>
      <c r="FO16" s="39"/>
      <c r="FP16" s="39"/>
      <c r="FQ16" s="39"/>
      <c r="FR16" s="39"/>
      <c r="FS16" s="39"/>
      <c r="FT16" s="39"/>
      <c r="FU16" s="39"/>
      <c r="FV16" s="39"/>
      <c r="FW16" s="39"/>
      <c r="FX16" s="39"/>
      <c r="FY16" s="39"/>
      <c r="FZ16" s="39"/>
      <c r="GA16" s="39"/>
      <c r="GB16" s="39"/>
      <c r="GC16" s="39"/>
      <c r="GD16" s="39"/>
      <c r="GE16" s="39"/>
      <c r="GF16" s="39"/>
      <c r="GG16" s="39"/>
      <c r="GH16" s="39"/>
      <c r="GI16" s="39"/>
      <c r="GJ16" s="39"/>
      <c r="GK16" s="39"/>
      <c r="GL16" s="39"/>
      <c r="GM16" s="39"/>
      <c r="GN16" s="39"/>
    </row>
    <row r="17" spans="1:196" s="3" customFormat="1" ht="33" customHeight="1">
      <c r="A17" s="121"/>
      <c r="B17" s="96" t="s">
        <v>8</v>
      </c>
      <c r="C17" s="97" t="s">
        <v>109</v>
      </c>
      <c r="D17" s="97" t="s">
        <v>100</v>
      </c>
      <c r="E17" s="127" t="s">
        <v>110</v>
      </c>
      <c r="F17" s="186">
        <v>31</v>
      </c>
      <c r="G17" s="187"/>
      <c r="H17" s="239"/>
      <c r="I17" s="188">
        <f t="shared" si="0"/>
        <v>0</v>
      </c>
      <c r="J17" s="189">
        <f t="shared" si="1"/>
        <v>0</v>
      </c>
      <c r="K17" s="190"/>
      <c r="L17" s="193"/>
      <c r="M17" s="221"/>
      <c r="N17" s="189"/>
      <c r="O17" s="222"/>
      <c r="P17" s="189">
        <f t="shared" si="3"/>
        <v>0</v>
      </c>
      <c r="Q17" s="190"/>
      <c r="R17" s="191">
        <f t="shared" si="7"/>
        <v>31</v>
      </c>
      <c r="S17" s="223">
        <f t="shared" ref="S17:U21" si="9">SUM(F17,M17)</f>
        <v>31</v>
      </c>
      <c r="T17" s="189">
        <f t="shared" si="9"/>
        <v>0</v>
      </c>
      <c r="U17" s="224">
        <f t="shared" si="8"/>
        <v>0</v>
      </c>
      <c r="V17" s="189">
        <f t="shared" si="4"/>
        <v>0</v>
      </c>
      <c r="W17" s="225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3"/>
      <c r="DB17" s="33"/>
      <c r="DC17" s="33"/>
      <c r="DD17" s="33"/>
      <c r="DE17" s="33"/>
      <c r="DF17" s="33"/>
      <c r="DG17" s="33"/>
      <c r="DH17" s="33"/>
      <c r="DI17" s="33"/>
      <c r="DJ17" s="33"/>
      <c r="DK17" s="33"/>
      <c r="DL17" s="33"/>
      <c r="DM17" s="33"/>
      <c r="DN17" s="33"/>
      <c r="DO17" s="33"/>
      <c r="DP17" s="33"/>
      <c r="DQ17" s="33"/>
      <c r="DR17" s="33"/>
      <c r="DS17" s="33"/>
      <c r="DT17" s="33"/>
      <c r="DU17" s="33"/>
      <c r="DV17" s="33"/>
      <c r="DW17" s="33"/>
      <c r="DX17" s="33"/>
      <c r="DY17" s="33"/>
      <c r="DZ17" s="33"/>
      <c r="EA17" s="33"/>
      <c r="EB17" s="33"/>
      <c r="EC17" s="33"/>
      <c r="ED17" s="33"/>
      <c r="EE17" s="33"/>
      <c r="EF17" s="33"/>
      <c r="EG17" s="33"/>
      <c r="EH17" s="33"/>
      <c r="EI17" s="33"/>
      <c r="EJ17" s="33"/>
      <c r="EK17" s="33"/>
      <c r="EL17" s="33"/>
      <c r="EM17" s="33"/>
      <c r="EN17" s="33"/>
      <c r="EO17" s="33"/>
      <c r="EP17" s="33"/>
      <c r="EQ17" s="33"/>
      <c r="ER17" s="33"/>
      <c r="ES17" s="33"/>
      <c r="ET17" s="33"/>
      <c r="EU17" s="33"/>
      <c r="EV17" s="33"/>
      <c r="EW17" s="33"/>
      <c r="EX17" s="33"/>
      <c r="EY17" s="33"/>
      <c r="EZ17" s="33"/>
      <c r="FA17" s="33"/>
      <c r="FB17" s="33"/>
      <c r="FC17" s="33"/>
      <c r="FD17" s="33"/>
      <c r="FE17" s="33"/>
      <c r="FF17" s="33"/>
      <c r="FG17" s="33"/>
      <c r="FH17" s="33"/>
      <c r="FI17" s="33"/>
      <c r="FJ17" s="33"/>
      <c r="FK17" s="33"/>
      <c r="FL17" s="33"/>
      <c r="FM17" s="33"/>
      <c r="FN17" s="33"/>
      <c r="FO17" s="33"/>
      <c r="FP17" s="33"/>
      <c r="FQ17" s="33"/>
      <c r="FR17" s="33"/>
      <c r="FS17" s="33"/>
      <c r="FT17" s="33"/>
      <c r="FU17" s="33"/>
      <c r="FV17" s="33"/>
      <c r="FW17" s="33"/>
      <c r="FX17" s="33"/>
      <c r="FY17" s="33"/>
      <c r="FZ17" s="33"/>
      <c r="GA17" s="33"/>
      <c r="GB17" s="33"/>
      <c r="GC17" s="33"/>
      <c r="GD17" s="33"/>
      <c r="GE17" s="33"/>
      <c r="GF17" s="33"/>
      <c r="GG17" s="33"/>
      <c r="GH17" s="33"/>
      <c r="GI17" s="33"/>
      <c r="GJ17" s="33"/>
      <c r="GK17" s="33"/>
      <c r="GL17" s="33"/>
      <c r="GM17" s="33"/>
      <c r="GN17" s="33"/>
    </row>
    <row r="18" spans="1:196" s="3" customFormat="1" ht="41.45" customHeight="1">
      <c r="A18" s="121"/>
      <c r="B18" s="96" t="s">
        <v>9</v>
      </c>
      <c r="C18" s="97" t="s">
        <v>131</v>
      </c>
      <c r="D18" s="96" t="s">
        <v>100</v>
      </c>
      <c r="E18" s="128" t="s">
        <v>130</v>
      </c>
      <c r="F18" s="186">
        <v>2618.8000000000002</v>
      </c>
      <c r="G18" s="187">
        <v>662.9</v>
      </c>
      <c r="H18" s="220">
        <v>581.70000000000005</v>
      </c>
      <c r="I18" s="194">
        <f t="shared" si="0"/>
        <v>4.8725938583706087E-3</v>
      </c>
      <c r="J18" s="189">
        <f t="shared" si="1"/>
        <v>-81.199999999999932</v>
      </c>
      <c r="K18" s="190">
        <f t="shared" si="2"/>
        <v>0.87750791974656817</v>
      </c>
      <c r="L18" s="191">
        <v>32.299999999999997</v>
      </c>
      <c r="M18" s="223">
        <v>32.299999999999997</v>
      </c>
      <c r="N18" s="189">
        <v>32.200000000000003</v>
      </c>
      <c r="O18" s="220">
        <v>32.200000000000003</v>
      </c>
      <c r="P18" s="189">
        <f t="shared" si="3"/>
        <v>0</v>
      </c>
      <c r="Q18" s="190">
        <f>O18/N18</f>
        <v>1</v>
      </c>
      <c r="R18" s="191">
        <f t="shared" si="7"/>
        <v>2651.1000000000004</v>
      </c>
      <c r="S18" s="223">
        <f t="shared" si="9"/>
        <v>2651.1000000000004</v>
      </c>
      <c r="T18" s="189">
        <f t="shared" si="9"/>
        <v>695.1</v>
      </c>
      <c r="U18" s="224">
        <f t="shared" si="9"/>
        <v>613.90000000000009</v>
      </c>
      <c r="V18" s="189">
        <f t="shared" si="4"/>
        <v>-81.199999999999932</v>
      </c>
      <c r="W18" s="225">
        <f t="shared" si="5"/>
        <v>0.88318227593152077</v>
      </c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33"/>
      <c r="CO18" s="33"/>
      <c r="CP18" s="33"/>
      <c r="CQ18" s="33"/>
      <c r="CR18" s="33"/>
      <c r="CS18" s="33"/>
      <c r="CT18" s="33"/>
      <c r="CU18" s="33"/>
      <c r="CV18" s="33"/>
      <c r="CW18" s="33"/>
      <c r="CX18" s="33"/>
      <c r="CY18" s="33"/>
      <c r="CZ18" s="33"/>
      <c r="DA18" s="33"/>
      <c r="DB18" s="33"/>
      <c r="DC18" s="33"/>
      <c r="DD18" s="33"/>
      <c r="DE18" s="33"/>
      <c r="DF18" s="33"/>
      <c r="DG18" s="33"/>
      <c r="DH18" s="33"/>
      <c r="DI18" s="33"/>
      <c r="DJ18" s="33"/>
      <c r="DK18" s="33"/>
      <c r="DL18" s="33"/>
      <c r="DM18" s="33"/>
      <c r="DN18" s="33"/>
      <c r="DO18" s="33"/>
      <c r="DP18" s="33"/>
      <c r="DQ18" s="33"/>
      <c r="DR18" s="33"/>
      <c r="DS18" s="33"/>
      <c r="DT18" s="33"/>
      <c r="DU18" s="33"/>
      <c r="DV18" s="33"/>
      <c r="DW18" s="33"/>
      <c r="DX18" s="33"/>
      <c r="DY18" s="33"/>
      <c r="DZ18" s="33"/>
      <c r="EA18" s="33"/>
      <c r="EB18" s="33"/>
      <c r="EC18" s="33"/>
      <c r="ED18" s="33"/>
      <c r="EE18" s="33"/>
      <c r="EF18" s="33"/>
      <c r="EG18" s="33"/>
      <c r="EH18" s="33"/>
      <c r="EI18" s="33"/>
      <c r="EJ18" s="33"/>
      <c r="EK18" s="33"/>
      <c r="EL18" s="33"/>
      <c r="EM18" s="33"/>
      <c r="EN18" s="33"/>
      <c r="EO18" s="33"/>
      <c r="EP18" s="33"/>
      <c r="EQ18" s="33"/>
      <c r="ER18" s="33"/>
      <c r="ES18" s="33"/>
      <c r="ET18" s="33"/>
      <c r="EU18" s="33"/>
      <c r="EV18" s="33"/>
      <c r="EW18" s="33"/>
      <c r="EX18" s="33"/>
      <c r="EY18" s="33"/>
      <c r="EZ18" s="33"/>
      <c r="FA18" s="33"/>
      <c r="FB18" s="33"/>
      <c r="FC18" s="33"/>
      <c r="FD18" s="33"/>
      <c r="FE18" s="33"/>
      <c r="FF18" s="33"/>
      <c r="FG18" s="33"/>
      <c r="FH18" s="33"/>
      <c r="FI18" s="33"/>
      <c r="FJ18" s="33"/>
      <c r="FK18" s="33"/>
      <c r="FL18" s="33"/>
      <c r="FM18" s="33"/>
      <c r="FN18" s="33"/>
      <c r="FO18" s="33"/>
      <c r="FP18" s="33"/>
      <c r="FQ18" s="33"/>
      <c r="FR18" s="33"/>
      <c r="FS18" s="33"/>
      <c r="FT18" s="33"/>
      <c r="FU18" s="33"/>
      <c r="FV18" s="33"/>
      <c r="FW18" s="33"/>
      <c r="FX18" s="33"/>
      <c r="FY18" s="33"/>
      <c r="FZ18" s="33"/>
      <c r="GA18" s="33"/>
      <c r="GB18" s="33"/>
      <c r="GC18" s="33"/>
      <c r="GD18" s="33"/>
      <c r="GE18" s="33"/>
      <c r="GF18" s="33"/>
      <c r="GG18" s="33"/>
      <c r="GH18" s="33"/>
      <c r="GI18" s="33"/>
      <c r="GJ18" s="33"/>
      <c r="GK18" s="33"/>
      <c r="GL18" s="33"/>
      <c r="GM18" s="33"/>
      <c r="GN18" s="33"/>
    </row>
    <row r="19" spans="1:196" ht="34.9" customHeight="1">
      <c r="A19" s="121"/>
      <c r="B19" s="96" t="s">
        <v>11</v>
      </c>
      <c r="C19" s="97" t="s">
        <v>111</v>
      </c>
      <c r="D19" s="96" t="s">
        <v>100</v>
      </c>
      <c r="E19" s="128" t="s">
        <v>120</v>
      </c>
      <c r="F19" s="191">
        <v>1728.7</v>
      </c>
      <c r="G19" s="189">
        <v>404.1</v>
      </c>
      <c r="H19" s="240">
        <v>315.2</v>
      </c>
      <c r="I19" s="194">
        <f t="shared" si="0"/>
        <v>2.6402640264026403E-3</v>
      </c>
      <c r="J19" s="189">
        <f t="shared" si="1"/>
        <v>-88.900000000000034</v>
      </c>
      <c r="K19" s="190">
        <f t="shared" si="2"/>
        <v>0.78000494926998265</v>
      </c>
      <c r="L19" s="191">
        <v>52.7</v>
      </c>
      <c r="M19" s="223">
        <v>52.7</v>
      </c>
      <c r="N19" s="189">
        <v>52.7</v>
      </c>
      <c r="O19" s="224">
        <v>52.7</v>
      </c>
      <c r="P19" s="189">
        <f t="shared" si="3"/>
        <v>0</v>
      </c>
      <c r="Q19" s="190">
        <f>O19/N19</f>
        <v>1</v>
      </c>
      <c r="R19" s="191">
        <f t="shared" si="7"/>
        <v>1781.4</v>
      </c>
      <c r="S19" s="223">
        <f t="shared" si="9"/>
        <v>1781.4</v>
      </c>
      <c r="T19" s="189">
        <f t="shared" si="9"/>
        <v>456.8</v>
      </c>
      <c r="U19" s="224">
        <f t="shared" si="9"/>
        <v>367.9</v>
      </c>
      <c r="V19" s="189">
        <f t="shared" si="4"/>
        <v>-88.900000000000034</v>
      </c>
      <c r="W19" s="225">
        <f t="shared" si="5"/>
        <v>0.80538528896672501</v>
      </c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</row>
    <row r="20" spans="1:196" ht="21.75" customHeight="1">
      <c r="A20" s="121"/>
      <c r="B20" s="96" t="s">
        <v>10</v>
      </c>
      <c r="C20" s="97" t="s">
        <v>132</v>
      </c>
      <c r="D20" s="96" t="s">
        <v>100</v>
      </c>
      <c r="E20" s="128" t="s">
        <v>114</v>
      </c>
      <c r="F20" s="191">
        <v>261.8</v>
      </c>
      <c r="G20" s="189">
        <v>31.3</v>
      </c>
      <c r="H20" s="240">
        <v>15.1</v>
      </c>
      <c r="I20" s="188">
        <f t="shared" si="0"/>
        <v>1.2648472969124322E-4</v>
      </c>
      <c r="J20" s="189">
        <f t="shared" si="1"/>
        <v>-16.200000000000003</v>
      </c>
      <c r="K20" s="190">
        <f t="shared" si="2"/>
        <v>0.48242811501597443</v>
      </c>
      <c r="L20" s="193"/>
      <c r="M20" s="221"/>
      <c r="N20" s="189"/>
      <c r="O20" s="241"/>
      <c r="P20" s="189">
        <f t="shared" si="3"/>
        <v>0</v>
      </c>
      <c r="Q20" s="190"/>
      <c r="R20" s="191">
        <f t="shared" si="7"/>
        <v>261.8</v>
      </c>
      <c r="S20" s="223">
        <f t="shared" si="9"/>
        <v>261.8</v>
      </c>
      <c r="T20" s="189">
        <f t="shared" si="9"/>
        <v>31.3</v>
      </c>
      <c r="U20" s="224">
        <f t="shared" si="9"/>
        <v>15.1</v>
      </c>
      <c r="V20" s="189">
        <f t="shared" si="4"/>
        <v>-16.200000000000003</v>
      </c>
      <c r="W20" s="225">
        <f t="shared" si="5"/>
        <v>0.48242811501597443</v>
      </c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</row>
    <row r="21" spans="1:196" ht="87.6" customHeight="1">
      <c r="A21" s="121"/>
      <c r="B21" s="96"/>
      <c r="C21" s="97" t="s">
        <v>165</v>
      </c>
      <c r="D21" s="96" t="s">
        <v>100</v>
      </c>
      <c r="E21" s="128" t="s">
        <v>166</v>
      </c>
      <c r="F21" s="191">
        <v>251.6</v>
      </c>
      <c r="G21" s="189">
        <v>33.200000000000003</v>
      </c>
      <c r="H21" s="240">
        <v>25.4</v>
      </c>
      <c r="I21" s="188">
        <f t="shared" si="0"/>
        <v>2.1276239299056809E-4</v>
      </c>
      <c r="J21" s="189">
        <f t="shared" si="1"/>
        <v>-7.8000000000000043</v>
      </c>
      <c r="K21" s="190">
        <f t="shared" si="2"/>
        <v>0.76506024096385528</v>
      </c>
      <c r="L21" s="193"/>
      <c r="M21" s="221"/>
      <c r="N21" s="189"/>
      <c r="O21" s="241"/>
      <c r="P21" s="189">
        <f t="shared" si="3"/>
        <v>0</v>
      </c>
      <c r="Q21" s="190"/>
      <c r="R21" s="191">
        <f t="shared" si="7"/>
        <v>251.6</v>
      </c>
      <c r="S21" s="223">
        <f t="shared" si="9"/>
        <v>251.6</v>
      </c>
      <c r="T21" s="189">
        <f t="shared" si="9"/>
        <v>33.200000000000003</v>
      </c>
      <c r="U21" s="224">
        <f t="shared" si="9"/>
        <v>25.4</v>
      </c>
      <c r="V21" s="189">
        <f t="shared" si="4"/>
        <v>-7.8000000000000043</v>
      </c>
      <c r="W21" s="225">
        <f t="shared" si="5"/>
        <v>0.76506024096385528</v>
      </c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</row>
    <row r="22" spans="1:196" ht="104.45" customHeight="1">
      <c r="A22" s="121"/>
      <c r="B22" s="96" t="s">
        <v>38</v>
      </c>
      <c r="C22" s="97" t="s">
        <v>112</v>
      </c>
      <c r="D22" s="96" t="s">
        <v>104</v>
      </c>
      <c r="E22" s="129" t="s">
        <v>133</v>
      </c>
      <c r="F22" s="191">
        <v>63.4</v>
      </c>
      <c r="G22" s="189">
        <v>15.9</v>
      </c>
      <c r="H22" s="224">
        <v>15</v>
      </c>
      <c r="I22" s="188">
        <f t="shared" si="0"/>
        <v>1.2564708247474494E-4</v>
      </c>
      <c r="J22" s="189">
        <f t="shared" si="1"/>
        <v>-0.90000000000000036</v>
      </c>
      <c r="K22" s="190">
        <f t="shared" si="2"/>
        <v>0.94339622641509435</v>
      </c>
      <c r="L22" s="193"/>
      <c r="M22" s="221"/>
      <c r="N22" s="189"/>
      <c r="O22" s="241"/>
      <c r="P22" s="183">
        <f t="shared" si="3"/>
        <v>0</v>
      </c>
      <c r="Q22" s="190"/>
      <c r="R22" s="191">
        <f t="shared" si="7"/>
        <v>63.4</v>
      </c>
      <c r="S22" s="223">
        <f t="shared" si="6"/>
        <v>63.4</v>
      </c>
      <c r="T22" s="189">
        <f>SUM(G22,N22)</f>
        <v>15.9</v>
      </c>
      <c r="U22" s="224">
        <f t="shared" si="8"/>
        <v>15</v>
      </c>
      <c r="V22" s="189">
        <f t="shared" si="4"/>
        <v>-0.90000000000000036</v>
      </c>
      <c r="W22" s="225">
        <f t="shared" si="5"/>
        <v>0.94339622641509435</v>
      </c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</row>
    <row r="23" spans="1:196" ht="55.9" customHeight="1">
      <c r="A23" s="121"/>
      <c r="B23" s="96"/>
      <c r="C23" s="97" t="s">
        <v>168</v>
      </c>
      <c r="D23" s="96" t="s">
        <v>97</v>
      </c>
      <c r="E23" s="129" t="s">
        <v>167</v>
      </c>
      <c r="F23" s="191">
        <v>62.7</v>
      </c>
      <c r="G23" s="189">
        <v>9.5</v>
      </c>
      <c r="H23" s="224"/>
      <c r="I23" s="188">
        <f t="shared" si="0"/>
        <v>0</v>
      </c>
      <c r="J23" s="189">
        <f t="shared" si="1"/>
        <v>-9.5</v>
      </c>
      <c r="K23" s="190"/>
      <c r="L23" s="193"/>
      <c r="M23" s="221"/>
      <c r="N23" s="189"/>
      <c r="O23" s="241"/>
      <c r="P23" s="183">
        <f t="shared" si="3"/>
        <v>0</v>
      </c>
      <c r="Q23" s="190"/>
      <c r="R23" s="191">
        <f t="shared" si="7"/>
        <v>62.7</v>
      </c>
      <c r="S23" s="223">
        <f t="shared" si="6"/>
        <v>62.7</v>
      </c>
      <c r="T23" s="189">
        <f t="shared" si="6"/>
        <v>9.5</v>
      </c>
      <c r="U23" s="224">
        <f t="shared" si="8"/>
        <v>0</v>
      </c>
      <c r="V23" s="189">
        <f t="shared" si="4"/>
        <v>-9.5</v>
      </c>
      <c r="W23" s="225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</row>
    <row r="24" spans="1:196" s="5" customFormat="1" ht="34.5" customHeight="1">
      <c r="A24" s="121"/>
      <c r="B24" s="95" t="s">
        <v>7</v>
      </c>
      <c r="C24" s="95" t="s">
        <v>134</v>
      </c>
      <c r="D24" s="95" t="s">
        <v>62</v>
      </c>
      <c r="E24" s="129" t="s">
        <v>135</v>
      </c>
      <c r="F24" s="191">
        <v>3607.3</v>
      </c>
      <c r="G24" s="189">
        <v>575</v>
      </c>
      <c r="H24" s="224">
        <v>306</v>
      </c>
      <c r="I24" s="194">
        <f t="shared" si="0"/>
        <v>2.5632004824847968E-3</v>
      </c>
      <c r="J24" s="189">
        <f t="shared" si="1"/>
        <v>-269</v>
      </c>
      <c r="K24" s="190">
        <f t="shared" si="2"/>
        <v>0.53217391304347827</v>
      </c>
      <c r="L24" s="193"/>
      <c r="M24" s="221"/>
      <c r="N24" s="189"/>
      <c r="O24" s="241"/>
      <c r="P24" s="183">
        <f t="shared" si="3"/>
        <v>0</v>
      </c>
      <c r="Q24" s="190"/>
      <c r="R24" s="191">
        <f t="shared" si="7"/>
        <v>3607.3</v>
      </c>
      <c r="S24" s="223">
        <f t="shared" si="6"/>
        <v>3607.3</v>
      </c>
      <c r="T24" s="189">
        <f>SUM(G24,N24)</f>
        <v>575</v>
      </c>
      <c r="U24" s="224">
        <f t="shared" si="8"/>
        <v>306</v>
      </c>
      <c r="V24" s="189">
        <f t="shared" si="4"/>
        <v>-269</v>
      </c>
      <c r="W24" s="225">
        <f t="shared" si="5"/>
        <v>0.53217391304347827</v>
      </c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3"/>
      <c r="BW24" s="33"/>
      <c r="BX24" s="33"/>
      <c r="BY24" s="33"/>
      <c r="BZ24" s="33"/>
      <c r="CA24" s="33"/>
      <c r="CB24" s="33"/>
      <c r="CC24" s="33"/>
      <c r="CD24" s="33"/>
      <c r="CE24" s="33"/>
      <c r="CF24" s="33"/>
      <c r="CG24" s="33"/>
      <c r="CH24" s="33"/>
      <c r="CI24" s="33"/>
      <c r="CJ24" s="33"/>
      <c r="CK24" s="33"/>
      <c r="CL24" s="33"/>
      <c r="CM24" s="33"/>
      <c r="CN24" s="33"/>
      <c r="CO24" s="33"/>
      <c r="CP24" s="33"/>
      <c r="CQ24" s="33"/>
      <c r="CR24" s="33"/>
      <c r="CS24" s="33"/>
      <c r="CT24" s="33"/>
      <c r="CU24" s="33"/>
      <c r="CV24" s="33"/>
      <c r="CW24" s="33"/>
      <c r="CX24" s="33"/>
      <c r="CY24" s="33"/>
      <c r="CZ24" s="33"/>
      <c r="DA24" s="33"/>
      <c r="DB24" s="33"/>
      <c r="DC24" s="33"/>
      <c r="DD24" s="33"/>
      <c r="DE24" s="33"/>
      <c r="DF24" s="33"/>
      <c r="DG24" s="33"/>
      <c r="DH24" s="33"/>
      <c r="DI24" s="33"/>
      <c r="DJ24" s="33"/>
      <c r="DK24" s="33"/>
      <c r="DL24" s="33"/>
      <c r="DM24" s="33"/>
      <c r="DN24" s="33"/>
      <c r="DO24" s="33"/>
      <c r="DP24" s="33"/>
      <c r="DQ24" s="33"/>
      <c r="DR24" s="33"/>
      <c r="DS24" s="33"/>
      <c r="DT24" s="33"/>
      <c r="DU24" s="33"/>
      <c r="DV24" s="33"/>
      <c r="DW24" s="33"/>
      <c r="DX24" s="33"/>
      <c r="DY24" s="33"/>
      <c r="DZ24" s="33"/>
      <c r="EA24" s="33"/>
      <c r="EB24" s="33"/>
      <c r="EC24" s="33"/>
      <c r="ED24" s="33"/>
      <c r="EE24" s="33"/>
      <c r="EF24" s="33"/>
      <c r="EG24" s="33"/>
      <c r="EH24" s="33"/>
      <c r="EI24" s="33"/>
      <c r="EJ24" s="33"/>
      <c r="EK24" s="33"/>
      <c r="EL24" s="33"/>
      <c r="EM24" s="33"/>
      <c r="EN24" s="33"/>
      <c r="EO24" s="33"/>
      <c r="EP24" s="33"/>
      <c r="EQ24" s="33"/>
      <c r="ER24" s="33"/>
      <c r="ES24" s="33"/>
      <c r="ET24" s="33"/>
      <c r="EU24" s="33"/>
      <c r="EV24" s="33"/>
      <c r="EW24" s="33"/>
      <c r="EX24" s="33"/>
      <c r="EY24" s="33"/>
      <c r="EZ24" s="33"/>
      <c r="FA24" s="33"/>
      <c r="FB24" s="33"/>
      <c r="FC24" s="33"/>
      <c r="FD24" s="33"/>
      <c r="FE24" s="33"/>
      <c r="FF24" s="33"/>
      <c r="FG24" s="33"/>
      <c r="FH24" s="33"/>
      <c r="FI24" s="33"/>
      <c r="FJ24" s="33"/>
      <c r="FK24" s="33"/>
      <c r="FL24" s="33"/>
      <c r="FM24" s="33"/>
      <c r="FN24" s="33"/>
      <c r="FO24" s="33"/>
      <c r="FP24" s="33"/>
      <c r="FQ24" s="33"/>
      <c r="FR24" s="33"/>
      <c r="FS24" s="33"/>
      <c r="FT24" s="33"/>
      <c r="FU24" s="33"/>
      <c r="FV24" s="33"/>
      <c r="FW24" s="33"/>
      <c r="FX24" s="33"/>
      <c r="FY24" s="33"/>
      <c r="FZ24" s="33"/>
      <c r="GA24" s="33"/>
      <c r="GB24" s="33"/>
      <c r="GC24" s="33"/>
      <c r="GD24" s="33"/>
      <c r="GE24" s="40"/>
      <c r="GF24" s="40"/>
      <c r="GG24" s="40"/>
      <c r="GH24" s="40"/>
      <c r="GI24" s="40"/>
      <c r="GJ24" s="40"/>
      <c r="GK24" s="40"/>
      <c r="GL24" s="40"/>
      <c r="GM24" s="40"/>
      <c r="GN24" s="40"/>
    </row>
    <row r="25" spans="1:196" s="3" customFormat="1" ht="23.25" customHeight="1">
      <c r="A25" s="121"/>
      <c r="B25" s="95"/>
      <c r="C25" s="95"/>
      <c r="D25" s="95"/>
      <c r="E25" s="131" t="s">
        <v>42</v>
      </c>
      <c r="F25" s="182">
        <f>SUM(F26,F59,F64,F47)</f>
        <v>285965.90000000002</v>
      </c>
      <c r="G25" s="183">
        <f>SUM(G26,G59,G64,G47)</f>
        <v>81607.8</v>
      </c>
      <c r="H25" s="213">
        <f>SUM(H26,H59,H64,H47)</f>
        <v>71937.000000000015</v>
      </c>
      <c r="I25" s="184">
        <f t="shared" si="0"/>
        <v>0.60257827813238185</v>
      </c>
      <c r="J25" s="183">
        <f t="shared" si="1"/>
        <v>-9670.7999999999884</v>
      </c>
      <c r="K25" s="185">
        <f t="shared" si="2"/>
        <v>0.88149662164646037</v>
      </c>
      <c r="L25" s="182">
        <f>SUM(L26,L59,L64,L47)</f>
        <v>16097.1</v>
      </c>
      <c r="M25" s="212">
        <f>SUM(M26,M59,M64,M47)</f>
        <v>16639.8</v>
      </c>
      <c r="N25" s="212">
        <f>SUM(N26,N59,N64,N47)</f>
        <v>5624.4000000000005</v>
      </c>
      <c r="O25" s="213">
        <f>SUM(O26,O59,O64,O47)</f>
        <v>3350.3</v>
      </c>
      <c r="P25" s="183">
        <f t="shared" si="3"/>
        <v>-2274.1000000000004</v>
      </c>
      <c r="Q25" s="185">
        <f>O25/N25</f>
        <v>0.59567242728113223</v>
      </c>
      <c r="R25" s="182">
        <f t="shared" si="7"/>
        <v>302063</v>
      </c>
      <c r="S25" s="212">
        <f t="shared" si="6"/>
        <v>302605.7</v>
      </c>
      <c r="T25" s="183">
        <f>SUM(G25,N25)</f>
        <v>87232.2</v>
      </c>
      <c r="U25" s="213">
        <f t="shared" si="8"/>
        <v>75287.300000000017</v>
      </c>
      <c r="V25" s="183">
        <f t="shared" si="4"/>
        <v>-11944.89999999998</v>
      </c>
      <c r="W25" s="215">
        <f t="shared" si="5"/>
        <v>0.8630677662606242</v>
      </c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3"/>
      <c r="BX25" s="33"/>
      <c r="BY25" s="33"/>
      <c r="BZ25" s="33"/>
      <c r="CA25" s="33"/>
      <c r="CB25" s="33"/>
      <c r="CC25" s="33"/>
      <c r="CD25" s="33"/>
      <c r="CE25" s="33"/>
      <c r="CF25" s="33"/>
      <c r="CG25" s="33"/>
      <c r="CH25" s="33"/>
      <c r="CI25" s="33"/>
      <c r="CJ25" s="33"/>
      <c r="CK25" s="33"/>
      <c r="CL25" s="33"/>
      <c r="CM25" s="33"/>
      <c r="CN25" s="33"/>
      <c r="CO25" s="33"/>
      <c r="CP25" s="33"/>
      <c r="CQ25" s="33"/>
      <c r="CR25" s="33"/>
      <c r="CS25" s="33"/>
      <c r="CT25" s="33"/>
      <c r="CU25" s="33"/>
      <c r="CV25" s="33"/>
      <c r="CW25" s="33"/>
      <c r="CX25" s="33"/>
      <c r="CY25" s="33"/>
      <c r="CZ25" s="33"/>
      <c r="DA25" s="33"/>
      <c r="DB25" s="33"/>
      <c r="DC25" s="33"/>
      <c r="DD25" s="33"/>
      <c r="DE25" s="33"/>
      <c r="DF25" s="33"/>
      <c r="DG25" s="33"/>
      <c r="DH25" s="33"/>
      <c r="DI25" s="33"/>
      <c r="DJ25" s="33"/>
      <c r="DK25" s="33"/>
      <c r="DL25" s="33"/>
      <c r="DM25" s="33"/>
      <c r="DN25" s="33"/>
      <c r="DO25" s="33"/>
      <c r="DP25" s="33"/>
      <c r="DQ25" s="33"/>
      <c r="DR25" s="33"/>
      <c r="DS25" s="33"/>
      <c r="DT25" s="33"/>
      <c r="DU25" s="33"/>
      <c r="DV25" s="33"/>
      <c r="DW25" s="33"/>
      <c r="DX25" s="33"/>
      <c r="DY25" s="33"/>
      <c r="DZ25" s="33"/>
      <c r="EA25" s="33"/>
      <c r="EB25" s="33"/>
      <c r="EC25" s="33"/>
      <c r="ED25" s="33"/>
      <c r="EE25" s="33"/>
      <c r="EF25" s="33"/>
      <c r="EG25" s="33"/>
      <c r="EH25" s="33"/>
      <c r="EI25" s="33"/>
      <c r="EJ25" s="33"/>
      <c r="EK25" s="33"/>
      <c r="EL25" s="33"/>
      <c r="EM25" s="33"/>
      <c r="EN25" s="33"/>
      <c r="EO25" s="33"/>
      <c r="EP25" s="33"/>
      <c r="EQ25" s="33"/>
      <c r="ER25" s="33"/>
      <c r="ES25" s="33"/>
      <c r="ET25" s="33"/>
      <c r="EU25" s="33"/>
      <c r="EV25" s="33"/>
      <c r="EW25" s="33"/>
      <c r="EX25" s="33"/>
      <c r="EY25" s="33"/>
      <c r="EZ25" s="33"/>
      <c r="FA25" s="33"/>
      <c r="FB25" s="33"/>
      <c r="FC25" s="33"/>
      <c r="FD25" s="33"/>
      <c r="FE25" s="33"/>
      <c r="FF25" s="33"/>
      <c r="FG25" s="33"/>
      <c r="FH25" s="33"/>
      <c r="FI25" s="33"/>
      <c r="FJ25" s="33"/>
      <c r="FK25" s="33"/>
      <c r="FL25" s="33"/>
      <c r="FM25" s="33"/>
      <c r="FN25" s="33"/>
      <c r="FO25" s="33"/>
      <c r="FP25" s="33"/>
      <c r="FQ25" s="33"/>
      <c r="FR25" s="33"/>
      <c r="FS25" s="33"/>
      <c r="FT25" s="33"/>
      <c r="FU25" s="33"/>
      <c r="FV25" s="33"/>
      <c r="FW25" s="33"/>
      <c r="FX25" s="33"/>
      <c r="FY25" s="33"/>
      <c r="FZ25" s="33"/>
      <c r="GA25" s="33"/>
      <c r="GB25" s="33"/>
      <c r="GC25" s="33"/>
      <c r="GD25" s="33"/>
      <c r="GE25" s="33"/>
      <c r="GF25" s="33"/>
      <c r="GG25" s="33"/>
      <c r="GH25" s="33"/>
      <c r="GI25" s="33"/>
      <c r="GJ25" s="33"/>
      <c r="GK25" s="33"/>
      <c r="GL25" s="33"/>
      <c r="GM25" s="33"/>
      <c r="GN25" s="33"/>
    </row>
    <row r="26" spans="1:196" s="7" customFormat="1" ht="21" customHeight="1">
      <c r="A26" s="166">
        <v>2</v>
      </c>
      <c r="B26" s="100" t="s">
        <v>13</v>
      </c>
      <c r="C26" s="100" t="s">
        <v>57</v>
      </c>
      <c r="D26" s="100"/>
      <c r="E26" s="132" t="s">
        <v>36</v>
      </c>
      <c r="F26" s="182">
        <f>F27+F29+F37+F40+F41+F42+F43+F44+F45</f>
        <v>253628.6</v>
      </c>
      <c r="G26" s="183">
        <f>G27+G29+G37+G40+G41+G42+G43+G44+G45</f>
        <v>62022.899999999994</v>
      </c>
      <c r="H26" s="213">
        <f>H27+H29+H37+H40+H41+H42+H43+H44+H45</f>
        <v>54175.500000000007</v>
      </c>
      <c r="I26" s="184">
        <f t="shared" si="0"/>
        <v>0.45379956777403635</v>
      </c>
      <c r="J26" s="183">
        <f t="shared" si="1"/>
        <v>-7847.3999999999869</v>
      </c>
      <c r="K26" s="185">
        <f t="shared" si="2"/>
        <v>0.87347576459662502</v>
      </c>
      <c r="L26" s="182">
        <f>L27+L29+L37+L40+L41+L42+L43+L44+L45</f>
        <v>13260.2</v>
      </c>
      <c r="M26" s="183">
        <f>M27+M29+M37+M40+M41+M42+M43+M44+M45</f>
        <v>13672.300000000001</v>
      </c>
      <c r="N26" s="183">
        <f>N27+N29+N37+N40+N41+N42+N43+N44+N45</f>
        <v>3464.5000000000005</v>
      </c>
      <c r="O26" s="213">
        <f>O27+O29+O37+O40+O41+O42+O43+O44+O45</f>
        <v>1389.8</v>
      </c>
      <c r="P26" s="183">
        <f t="shared" si="3"/>
        <v>-2074.7000000000007</v>
      </c>
      <c r="Q26" s="185">
        <f>O26/N26</f>
        <v>0.40115456775869529</v>
      </c>
      <c r="R26" s="182">
        <f>R27+R29+R37+R40+R41+R42+R43+R44+R45</f>
        <v>266888.8</v>
      </c>
      <c r="S26" s="183">
        <f>S27+S29+S37+S40+S41+S42+S43+S44+S45</f>
        <v>267300.90000000002</v>
      </c>
      <c r="T26" s="183">
        <f>T27+T29+T37+T40+T41+T42+T43+T44+T45</f>
        <v>65487.399999999994</v>
      </c>
      <c r="U26" s="213">
        <f>U27+U29+U37+U40+U41+U42+U43+U44+U45</f>
        <v>55565.30000000001</v>
      </c>
      <c r="V26" s="183">
        <f t="shared" si="4"/>
        <v>-9922.099999999984</v>
      </c>
      <c r="W26" s="215">
        <f t="shared" si="5"/>
        <v>0.84848841151122223</v>
      </c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32"/>
      <c r="BS26" s="32"/>
      <c r="BT26" s="32"/>
      <c r="BU26" s="32"/>
      <c r="BV26" s="32"/>
      <c r="BW26" s="32"/>
      <c r="BX26" s="32"/>
      <c r="BY26" s="32"/>
      <c r="BZ26" s="32"/>
      <c r="CA26" s="32"/>
      <c r="CB26" s="32"/>
      <c r="CC26" s="32"/>
      <c r="CD26" s="32"/>
      <c r="CE26" s="32"/>
      <c r="CF26" s="32"/>
      <c r="CG26" s="32"/>
      <c r="CH26" s="32"/>
      <c r="CI26" s="32"/>
      <c r="CJ26" s="32"/>
      <c r="CK26" s="32"/>
      <c r="CL26" s="32"/>
      <c r="CM26" s="32"/>
      <c r="CN26" s="32"/>
      <c r="CO26" s="32"/>
      <c r="CP26" s="32"/>
      <c r="CQ26" s="32"/>
      <c r="CR26" s="32"/>
      <c r="CS26" s="32"/>
      <c r="CT26" s="32"/>
      <c r="CU26" s="32"/>
      <c r="CV26" s="32"/>
      <c r="CW26" s="32"/>
      <c r="CX26" s="32"/>
      <c r="CY26" s="32"/>
      <c r="CZ26" s="32"/>
      <c r="DA26" s="32"/>
      <c r="DB26" s="32"/>
      <c r="DC26" s="32"/>
      <c r="DD26" s="32"/>
      <c r="DE26" s="32"/>
      <c r="DF26" s="32"/>
      <c r="DG26" s="32"/>
      <c r="DH26" s="32"/>
      <c r="DI26" s="32"/>
      <c r="DJ26" s="32"/>
      <c r="DK26" s="32"/>
      <c r="DL26" s="32"/>
      <c r="DM26" s="32"/>
      <c r="DN26" s="32"/>
      <c r="DO26" s="32"/>
      <c r="DP26" s="32"/>
      <c r="DQ26" s="32"/>
      <c r="DR26" s="32"/>
      <c r="DS26" s="32"/>
      <c r="DT26" s="32"/>
      <c r="DU26" s="32"/>
      <c r="DV26" s="32"/>
      <c r="DW26" s="32"/>
      <c r="DX26" s="32"/>
      <c r="DY26" s="32"/>
      <c r="DZ26" s="32"/>
      <c r="EA26" s="32"/>
      <c r="EB26" s="32"/>
      <c r="EC26" s="32"/>
      <c r="ED26" s="32"/>
      <c r="EE26" s="32"/>
      <c r="EF26" s="32"/>
      <c r="EG26" s="32"/>
      <c r="EH26" s="32"/>
      <c r="EI26" s="32"/>
      <c r="EJ26" s="32"/>
      <c r="EK26" s="32"/>
      <c r="EL26" s="32"/>
      <c r="EM26" s="32"/>
      <c r="EN26" s="32"/>
      <c r="EO26" s="32"/>
      <c r="EP26" s="32"/>
      <c r="EQ26" s="32"/>
      <c r="ER26" s="32"/>
      <c r="ES26" s="32"/>
      <c r="ET26" s="32"/>
      <c r="EU26" s="32"/>
      <c r="EV26" s="32"/>
      <c r="EW26" s="32"/>
      <c r="EX26" s="32"/>
      <c r="EY26" s="32"/>
      <c r="EZ26" s="32"/>
      <c r="FA26" s="32"/>
      <c r="FB26" s="32"/>
      <c r="FC26" s="32"/>
      <c r="FD26" s="32"/>
      <c r="FE26" s="32"/>
      <c r="FF26" s="32"/>
      <c r="FG26" s="32"/>
      <c r="FH26" s="32"/>
      <c r="FI26" s="32"/>
      <c r="FJ26" s="32"/>
      <c r="FK26" s="32"/>
      <c r="FL26" s="32"/>
      <c r="FM26" s="32"/>
      <c r="FN26" s="32"/>
      <c r="FO26" s="32"/>
      <c r="FP26" s="32"/>
      <c r="FQ26" s="32"/>
      <c r="FR26" s="32"/>
      <c r="FS26" s="32"/>
      <c r="FT26" s="32"/>
      <c r="FU26" s="32"/>
      <c r="FV26" s="32"/>
      <c r="FW26" s="32"/>
      <c r="FX26" s="32"/>
      <c r="FY26" s="32"/>
      <c r="FZ26" s="32"/>
      <c r="GA26" s="32"/>
      <c r="GB26" s="32"/>
      <c r="GC26" s="32"/>
      <c r="GD26" s="32"/>
      <c r="GE26" s="25"/>
      <c r="GF26" s="25"/>
      <c r="GG26" s="25"/>
      <c r="GH26" s="25"/>
      <c r="GI26" s="25"/>
      <c r="GJ26" s="25"/>
      <c r="GK26" s="25"/>
      <c r="GL26" s="25"/>
      <c r="GM26" s="25"/>
      <c r="GN26" s="25"/>
    </row>
    <row r="27" spans="1:196" s="7" customFormat="1" ht="19.899999999999999" customHeight="1">
      <c r="A27" s="121"/>
      <c r="B27" s="101">
        <v>70101</v>
      </c>
      <c r="C27" s="102">
        <v>1010</v>
      </c>
      <c r="D27" s="103" t="s">
        <v>58</v>
      </c>
      <c r="E27" s="133" t="s">
        <v>136</v>
      </c>
      <c r="F27" s="196">
        <v>89043.7</v>
      </c>
      <c r="G27" s="197">
        <v>21651</v>
      </c>
      <c r="H27" s="242">
        <v>18576.7</v>
      </c>
      <c r="I27" s="194">
        <f t="shared" si="0"/>
        <v>0.15560721046723963</v>
      </c>
      <c r="J27" s="189">
        <f t="shared" si="1"/>
        <v>-3074.2999999999993</v>
      </c>
      <c r="K27" s="190">
        <f t="shared" si="2"/>
        <v>0.85800655858851793</v>
      </c>
      <c r="L27" s="191">
        <v>9464.4</v>
      </c>
      <c r="M27" s="223">
        <v>9468.2000000000007</v>
      </c>
      <c r="N27" s="223">
        <v>1786.5</v>
      </c>
      <c r="O27" s="224">
        <v>791.5</v>
      </c>
      <c r="P27" s="189">
        <f t="shared" si="3"/>
        <v>-995</v>
      </c>
      <c r="Q27" s="190">
        <f>O27/N27</f>
        <v>0.44304506017352363</v>
      </c>
      <c r="R27" s="191">
        <f t="shared" si="7"/>
        <v>98508.099999999991</v>
      </c>
      <c r="S27" s="223">
        <f t="shared" si="6"/>
        <v>98511.9</v>
      </c>
      <c r="T27" s="189">
        <f t="shared" si="6"/>
        <v>23437.5</v>
      </c>
      <c r="U27" s="224">
        <f t="shared" si="8"/>
        <v>19368.2</v>
      </c>
      <c r="V27" s="189">
        <f t="shared" si="4"/>
        <v>-4069.2999999999993</v>
      </c>
      <c r="W27" s="225">
        <f t="shared" si="5"/>
        <v>0.82637653333333339</v>
      </c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32"/>
      <c r="BS27" s="32"/>
      <c r="BT27" s="32"/>
      <c r="BU27" s="32"/>
      <c r="BV27" s="32"/>
      <c r="BW27" s="32"/>
      <c r="BX27" s="32"/>
      <c r="BY27" s="32"/>
      <c r="BZ27" s="32"/>
      <c r="CA27" s="32"/>
      <c r="CB27" s="32"/>
      <c r="CC27" s="32"/>
      <c r="CD27" s="32"/>
      <c r="CE27" s="32"/>
      <c r="CF27" s="32"/>
      <c r="CG27" s="32"/>
      <c r="CH27" s="32"/>
      <c r="CI27" s="32"/>
      <c r="CJ27" s="32"/>
      <c r="CK27" s="32"/>
      <c r="CL27" s="32"/>
      <c r="CM27" s="32"/>
      <c r="CN27" s="32"/>
      <c r="CO27" s="32"/>
      <c r="CP27" s="32"/>
      <c r="CQ27" s="32"/>
      <c r="CR27" s="32"/>
      <c r="CS27" s="32"/>
      <c r="CT27" s="32"/>
      <c r="CU27" s="32"/>
      <c r="CV27" s="32"/>
      <c r="CW27" s="32"/>
      <c r="CX27" s="32"/>
      <c r="CY27" s="32"/>
      <c r="CZ27" s="32"/>
      <c r="DA27" s="32"/>
      <c r="DB27" s="32"/>
      <c r="DC27" s="32"/>
      <c r="DD27" s="32"/>
      <c r="DE27" s="32"/>
      <c r="DF27" s="32"/>
      <c r="DG27" s="32"/>
      <c r="DH27" s="32"/>
      <c r="DI27" s="32"/>
      <c r="DJ27" s="32"/>
      <c r="DK27" s="32"/>
      <c r="DL27" s="32"/>
      <c r="DM27" s="32"/>
      <c r="DN27" s="32"/>
      <c r="DO27" s="32"/>
      <c r="DP27" s="32"/>
      <c r="DQ27" s="32"/>
      <c r="DR27" s="32"/>
      <c r="DS27" s="32"/>
      <c r="DT27" s="32"/>
      <c r="DU27" s="32"/>
      <c r="DV27" s="32"/>
      <c r="DW27" s="32"/>
      <c r="DX27" s="32"/>
      <c r="DY27" s="32"/>
      <c r="DZ27" s="32"/>
      <c r="EA27" s="32"/>
      <c r="EB27" s="32"/>
      <c r="EC27" s="32"/>
      <c r="ED27" s="32"/>
      <c r="EE27" s="32"/>
      <c r="EF27" s="32"/>
      <c r="EG27" s="32"/>
      <c r="EH27" s="32"/>
      <c r="EI27" s="32"/>
      <c r="EJ27" s="32"/>
      <c r="EK27" s="32"/>
      <c r="EL27" s="32"/>
      <c r="EM27" s="32"/>
      <c r="EN27" s="32"/>
      <c r="EO27" s="32"/>
      <c r="EP27" s="32"/>
      <c r="EQ27" s="32"/>
      <c r="ER27" s="32"/>
      <c r="ES27" s="32"/>
      <c r="ET27" s="32"/>
      <c r="EU27" s="32"/>
      <c r="EV27" s="32"/>
      <c r="EW27" s="32"/>
      <c r="EX27" s="32"/>
      <c r="EY27" s="32"/>
      <c r="EZ27" s="32"/>
      <c r="FA27" s="32"/>
      <c r="FB27" s="32"/>
      <c r="FC27" s="32"/>
      <c r="FD27" s="32"/>
      <c r="FE27" s="32"/>
      <c r="FF27" s="32"/>
      <c r="FG27" s="32"/>
      <c r="FH27" s="32"/>
      <c r="FI27" s="32"/>
      <c r="FJ27" s="32"/>
      <c r="FK27" s="32"/>
      <c r="FL27" s="32"/>
      <c r="FM27" s="32"/>
      <c r="FN27" s="32"/>
      <c r="FO27" s="32"/>
      <c r="FP27" s="32"/>
      <c r="FQ27" s="32"/>
      <c r="FR27" s="32"/>
      <c r="FS27" s="32"/>
      <c r="FT27" s="32"/>
      <c r="FU27" s="32"/>
      <c r="FV27" s="32"/>
      <c r="FW27" s="32"/>
      <c r="FX27" s="32"/>
      <c r="FY27" s="32"/>
      <c r="FZ27" s="32"/>
      <c r="GA27" s="32"/>
      <c r="GB27" s="32"/>
      <c r="GC27" s="32"/>
      <c r="GD27" s="32"/>
      <c r="GE27" s="25"/>
      <c r="GF27" s="25"/>
      <c r="GG27" s="25"/>
      <c r="GH27" s="25"/>
      <c r="GI27" s="25"/>
      <c r="GJ27" s="25"/>
      <c r="GK27" s="25"/>
      <c r="GL27" s="25"/>
      <c r="GM27" s="25"/>
      <c r="GN27" s="25"/>
    </row>
    <row r="28" spans="1:196" s="27" customFormat="1" ht="78.599999999999994" customHeight="1">
      <c r="A28" s="170"/>
      <c r="B28" s="174"/>
      <c r="C28" s="175"/>
      <c r="D28" s="171"/>
      <c r="E28" s="176" t="s">
        <v>240</v>
      </c>
      <c r="F28" s="317">
        <v>67.400000000000006</v>
      </c>
      <c r="G28" s="318">
        <v>33.9</v>
      </c>
      <c r="H28" s="243">
        <v>14.1</v>
      </c>
      <c r="I28" s="228">
        <f t="shared" si="0"/>
        <v>1.1810825752626023E-4</v>
      </c>
      <c r="J28" s="229">
        <f t="shared" si="1"/>
        <v>-19.799999999999997</v>
      </c>
      <c r="K28" s="230">
        <f t="shared" si="2"/>
        <v>0.41592920353982299</v>
      </c>
      <c r="L28" s="235"/>
      <c r="M28" s="229"/>
      <c r="N28" s="229"/>
      <c r="O28" s="236"/>
      <c r="P28" s="229">
        <f t="shared" si="3"/>
        <v>0</v>
      </c>
      <c r="Q28" s="230"/>
      <c r="R28" s="235">
        <f t="shared" si="7"/>
        <v>67.400000000000006</v>
      </c>
      <c r="S28" s="229">
        <f t="shared" si="6"/>
        <v>67.400000000000006</v>
      </c>
      <c r="T28" s="229">
        <f t="shared" si="6"/>
        <v>33.9</v>
      </c>
      <c r="U28" s="236">
        <f t="shared" si="8"/>
        <v>14.1</v>
      </c>
      <c r="V28" s="229">
        <f t="shared" si="4"/>
        <v>-19.799999999999997</v>
      </c>
      <c r="W28" s="244">
        <f t="shared" si="5"/>
        <v>0.41592920353982299</v>
      </c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39"/>
      <c r="BK28" s="39"/>
      <c r="BL28" s="39"/>
      <c r="BM28" s="39"/>
      <c r="BN28" s="39"/>
      <c r="BO28" s="39"/>
      <c r="BP28" s="39"/>
      <c r="BQ28" s="39"/>
      <c r="BR28" s="39"/>
      <c r="BS28" s="39"/>
      <c r="BT28" s="39"/>
      <c r="BU28" s="39"/>
      <c r="BV28" s="39"/>
      <c r="BW28" s="39"/>
      <c r="BX28" s="39"/>
      <c r="BY28" s="39"/>
      <c r="BZ28" s="39"/>
      <c r="CA28" s="39"/>
      <c r="CB28" s="39"/>
      <c r="CC28" s="39"/>
      <c r="CD28" s="39"/>
      <c r="CE28" s="39"/>
      <c r="CF28" s="39"/>
      <c r="CG28" s="39"/>
      <c r="CH28" s="39"/>
      <c r="CI28" s="39"/>
      <c r="CJ28" s="39"/>
      <c r="CK28" s="39"/>
      <c r="CL28" s="39"/>
      <c r="CM28" s="39"/>
      <c r="CN28" s="39"/>
      <c r="CO28" s="39"/>
      <c r="CP28" s="39"/>
      <c r="CQ28" s="39"/>
      <c r="CR28" s="39"/>
      <c r="CS28" s="39"/>
      <c r="CT28" s="39"/>
      <c r="CU28" s="39"/>
      <c r="CV28" s="39"/>
      <c r="CW28" s="39"/>
      <c r="CX28" s="39"/>
      <c r="CY28" s="39"/>
      <c r="CZ28" s="39"/>
      <c r="DA28" s="39"/>
      <c r="DB28" s="39"/>
      <c r="DC28" s="39"/>
      <c r="DD28" s="39"/>
      <c r="DE28" s="39"/>
      <c r="DF28" s="39"/>
      <c r="DG28" s="39"/>
      <c r="DH28" s="39"/>
      <c r="DI28" s="39"/>
      <c r="DJ28" s="39"/>
      <c r="DK28" s="39"/>
      <c r="DL28" s="39"/>
      <c r="DM28" s="39"/>
      <c r="DN28" s="39"/>
      <c r="DO28" s="39"/>
      <c r="DP28" s="39"/>
      <c r="DQ28" s="39"/>
      <c r="DR28" s="39"/>
      <c r="DS28" s="39"/>
      <c r="DT28" s="39"/>
      <c r="DU28" s="39"/>
      <c r="DV28" s="39"/>
      <c r="DW28" s="39"/>
      <c r="DX28" s="39"/>
      <c r="DY28" s="39"/>
      <c r="DZ28" s="39"/>
      <c r="EA28" s="39"/>
      <c r="EB28" s="39"/>
      <c r="EC28" s="39"/>
      <c r="ED28" s="39"/>
      <c r="EE28" s="39"/>
      <c r="EF28" s="39"/>
      <c r="EG28" s="39"/>
      <c r="EH28" s="39"/>
      <c r="EI28" s="39"/>
      <c r="EJ28" s="39"/>
      <c r="EK28" s="39"/>
      <c r="EL28" s="39"/>
      <c r="EM28" s="39"/>
      <c r="EN28" s="39"/>
      <c r="EO28" s="39"/>
      <c r="EP28" s="39"/>
      <c r="EQ28" s="39"/>
      <c r="ER28" s="39"/>
      <c r="ES28" s="39"/>
      <c r="ET28" s="39"/>
      <c r="EU28" s="39"/>
      <c r="EV28" s="39"/>
      <c r="EW28" s="39"/>
      <c r="EX28" s="39"/>
      <c r="EY28" s="39"/>
      <c r="EZ28" s="39"/>
      <c r="FA28" s="39"/>
      <c r="FB28" s="39"/>
      <c r="FC28" s="39"/>
      <c r="FD28" s="39"/>
      <c r="FE28" s="39"/>
      <c r="FF28" s="39"/>
      <c r="FG28" s="39"/>
      <c r="FH28" s="39"/>
      <c r="FI28" s="39"/>
      <c r="FJ28" s="39"/>
      <c r="FK28" s="39"/>
      <c r="FL28" s="39"/>
      <c r="FM28" s="39"/>
      <c r="FN28" s="39"/>
      <c r="FO28" s="39"/>
      <c r="FP28" s="39"/>
      <c r="FQ28" s="39"/>
      <c r="FR28" s="39"/>
      <c r="FS28" s="39"/>
      <c r="FT28" s="39"/>
      <c r="FU28" s="39"/>
      <c r="FV28" s="39"/>
      <c r="FW28" s="39"/>
      <c r="FX28" s="39"/>
      <c r="FY28" s="39"/>
      <c r="FZ28" s="39"/>
      <c r="GA28" s="39"/>
      <c r="GB28" s="39"/>
      <c r="GC28" s="39"/>
      <c r="GD28" s="39"/>
      <c r="GE28" s="42"/>
      <c r="GF28" s="42"/>
      <c r="GG28" s="42"/>
      <c r="GH28" s="42"/>
      <c r="GI28" s="42"/>
      <c r="GJ28" s="42"/>
      <c r="GK28" s="42"/>
      <c r="GL28" s="42"/>
      <c r="GM28" s="42"/>
      <c r="GN28" s="42"/>
    </row>
    <row r="29" spans="1:196" s="19" customFormat="1" ht="72.599999999999994" customHeight="1">
      <c r="A29" s="118"/>
      <c r="B29" s="104" t="s">
        <v>23</v>
      </c>
      <c r="C29" s="105">
        <v>1020</v>
      </c>
      <c r="D29" s="104" t="s">
        <v>59</v>
      </c>
      <c r="E29" s="136" t="s">
        <v>268</v>
      </c>
      <c r="F29" s="245">
        <v>141696</v>
      </c>
      <c r="G29" s="246">
        <v>33834.6</v>
      </c>
      <c r="H29" s="242">
        <v>30381.5</v>
      </c>
      <c r="I29" s="194">
        <f t="shared" si="0"/>
        <v>0.25448978908043091</v>
      </c>
      <c r="J29" s="189">
        <f t="shared" si="1"/>
        <v>-3453.0999999999985</v>
      </c>
      <c r="K29" s="190">
        <f t="shared" si="2"/>
        <v>0.89794175193441039</v>
      </c>
      <c r="L29" s="247">
        <v>3290.1</v>
      </c>
      <c r="M29" s="223">
        <v>3698.1</v>
      </c>
      <c r="N29" s="223">
        <v>1458.8</v>
      </c>
      <c r="O29" s="224">
        <v>458.7</v>
      </c>
      <c r="P29" s="189">
        <f t="shared" si="3"/>
        <v>-1000.0999999999999</v>
      </c>
      <c r="Q29" s="190">
        <f>O29/N29</f>
        <v>0.31443652316972853</v>
      </c>
      <c r="R29" s="247">
        <f t="shared" si="7"/>
        <v>144986.1</v>
      </c>
      <c r="S29" s="223">
        <f t="shared" si="6"/>
        <v>145394.1</v>
      </c>
      <c r="T29" s="223">
        <f t="shared" si="6"/>
        <v>35293.4</v>
      </c>
      <c r="U29" s="224">
        <f t="shared" si="8"/>
        <v>30840.2</v>
      </c>
      <c r="V29" s="195">
        <f t="shared" si="4"/>
        <v>-4453.2000000000007</v>
      </c>
      <c r="W29" s="248">
        <f t="shared" si="5"/>
        <v>0.87382343440983301</v>
      </c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/>
      <c r="BX29" s="31"/>
      <c r="BY29" s="31"/>
      <c r="BZ29" s="31"/>
      <c r="CA29" s="31"/>
      <c r="CB29" s="31"/>
      <c r="CC29" s="31"/>
      <c r="CD29" s="31"/>
      <c r="CE29" s="31"/>
      <c r="CF29" s="31"/>
      <c r="CG29" s="31"/>
      <c r="CH29" s="31"/>
      <c r="CI29" s="31"/>
      <c r="CJ29" s="31"/>
      <c r="CK29" s="31"/>
      <c r="CL29" s="31"/>
      <c r="CM29" s="31"/>
      <c r="CN29" s="31"/>
      <c r="CO29" s="31"/>
      <c r="CP29" s="31"/>
      <c r="CQ29" s="31"/>
      <c r="CR29" s="31"/>
      <c r="CS29" s="31"/>
      <c r="CT29" s="31"/>
      <c r="CU29" s="31"/>
      <c r="CV29" s="31"/>
      <c r="CW29" s="31"/>
      <c r="CX29" s="31"/>
      <c r="CY29" s="31"/>
      <c r="CZ29" s="31"/>
      <c r="DA29" s="31"/>
      <c r="DB29" s="31"/>
      <c r="DC29" s="31"/>
      <c r="DD29" s="31"/>
      <c r="DE29" s="31"/>
      <c r="DF29" s="31"/>
      <c r="DG29" s="31"/>
      <c r="DH29" s="31"/>
      <c r="DI29" s="31"/>
      <c r="DJ29" s="31"/>
      <c r="DK29" s="31"/>
      <c r="DL29" s="31"/>
      <c r="DM29" s="31"/>
      <c r="DN29" s="31"/>
      <c r="DO29" s="31"/>
      <c r="DP29" s="31"/>
      <c r="DQ29" s="31"/>
      <c r="DR29" s="31"/>
      <c r="DS29" s="31"/>
      <c r="DT29" s="31"/>
      <c r="DU29" s="31"/>
      <c r="DV29" s="31"/>
      <c r="DW29" s="31"/>
      <c r="DX29" s="31"/>
      <c r="DY29" s="31"/>
      <c r="DZ29" s="31"/>
      <c r="EA29" s="31"/>
      <c r="EB29" s="31"/>
      <c r="EC29" s="31"/>
      <c r="ED29" s="31"/>
      <c r="EE29" s="31"/>
      <c r="EF29" s="31"/>
      <c r="EG29" s="31"/>
      <c r="EH29" s="31"/>
      <c r="EI29" s="31"/>
      <c r="EJ29" s="31"/>
      <c r="EK29" s="31"/>
      <c r="EL29" s="31"/>
      <c r="EM29" s="31"/>
      <c r="EN29" s="31"/>
      <c r="EO29" s="31"/>
      <c r="EP29" s="31"/>
      <c r="EQ29" s="31"/>
      <c r="ER29" s="31"/>
      <c r="ES29" s="31"/>
      <c r="ET29" s="31"/>
      <c r="EU29" s="31"/>
      <c r="EV29" s="31"/>
      <c r="EW29" s="31"/>
      <c r="EX29" s="31"/>
      <c r="EY29" s="31"/>
      <c r="EZ29" s="31"/>
      <c r="FA29" s="31"/>
      <c r="FB29" s="31"/>
      <c r="FC29" s="31"/>
      <c r="FD29" s="31"/>
      <c r="FE29" s="31"/>
      <c r="FF29" s="31"/>
      <c r="FG29" s="31"/>
      <c r="FH29" s="31"/>
      <c r="FI29" s="31"/>
      <c r="FJ29" s="31"/>
      <c r="FK29" s="31"/>
      <c r="FL29" s="31"/>
      <c r="FM29" s="31"/>
      <c r="FN29" s="31"/>
      <c r="FO29" s="31"/>
      <c r="FP29" s="31"/>
      <c r="FQ29" s="31"/>
      <c r="FR29" s="31"/>
      <c r="FS29" s="31"/>
      <c r="FT29" s="31"/>
      <c r="FU29" s="31"/>
      <c r="FV29" s="31"/>
      <c r="FW29" s="31"/>
      <c r="FX29" s="31"/>
      <c r="FY29" s="31"/>
      <c r="FZ29" s="31"/>
      <c r="GA29" s="31"/>
      <c r="GB29" s="31"/>
      <c r="GC29" s="31"/>
      <c r="GD29" s="31"/>
      <c r="GE29" s="45"/>
      <c r="GF29" s="45"/>
      <c r="GG29" s="45"/>
      <c r="GH29" s="45"/>
      <c r="GI29" s="45"/>
      <c r="GJ29" s="45"/>
      <c r="GK29" s="45"/>
      <c r="GL29" s="45"/>
      <c r="GM29" s="45"/>
      <c r="GN29" s="45"/>
    </row>
    <row r="30" spans="1:196" s="28" customFormat="1" ht="49.15" customHeight="1">
      <c r="A30" s="170"/>
      <c r="B30" s="177"/>
      <c r="C30" s="178"/>
      <c r="D30" s="177"/>
      <c r="E30" s="176" t="s">
        <v>261</v>
      </c>
      <c r="F30" s="317">
        <v>76878.8</v>
      </c>
      <c r="G30" s="318">
        <v>16922.099999999999</v>
      </c>
      <c r="H30" s="243">
        <v>16880</v>
      </c>
      <c r="I30" s="238">
        <f t="shared" si="0"/>
        <v>0.14139485014491296</v>
      </c>
      <c r="J30" s="229">
        <f t="shared" si="1"/>
        <v>-42.099999999998545</v>
      </c>
      <c r="K30" s="244">
        <f t="shared" si="2"/>
        <v>0.99751212910927134</v>
      </c>
      <c r="L30" s="235"/>
      <c r="M30" s="229"/>
      <c r="N30" s="229"/>
      <c r="O30" s="236"/>
      <c r="P30" s="229">
        <f t="shared" si="3"/>
        <v>0</v>
      </c>
      <c r="Q30" s="230"/>
      <c r="R30" s="235">
        <f t="shared" si="7"/>
        <v>76878.8</v>
      </c>
      <c r="S30" s="229">
        <f t="shared" si="6"/>
        <v>76878.8</v>
      </c>
      <c r="T30" s="229">
        <f t="shared" si="6"/>
        <v>16922.099999999999</v>
      </c>
      <c r="U30" s="236">
        <f t="shared" si="8"/>
        <v>16880</v>
      </c>
      <c r="V30" s="229">
        <f t="shared" si="4"/>
        <v>-42.099999999998545</v>
      </c>
      <c r="W30" s="244">
        <f t="shared" si="5"/>
        <v>0.99751212910927134</v>
      </c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47"/>
      <c r="BC30" s="47"/>
      <c r="BD30" s="47"/>
      <c r="BE30" s="47"/>
      <c r="BF30" s="47"/>
      <c r="BG30" s="47"/>
      <c r="BH30" s="47"/>
      <c r="BI30" s="47"/>
      <c r="BJ30" s="47"/>
      <c r="BK30" s="47"/>
      <c r="BL30" s="47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7"/>
      <c r="CA30" s="47"/>
      <c r="CB30" s="47"/>
      <c r="CC30" s="47"/>
      <c r="CD30" s="47"/>
      <c r="CE30" s="47"/>
      <c r="CF30" s="47"/>
      <c r="CG30" s="47"/>
      <c r="CH30" s="47"/>
      <c r="CI30" s="47"/>
      <c r="CJ30" s="47"/>
      <c r="CK30" s="47"/>
      <c r="CL30" s="47"/>
      <c r="CM30" s="47"/>
      <c r="CN30" s="47"/>
      <c r="CO30" s="47"/>
      <c r="CP30" s="47"/>
      <c r="CQ30" s="47"/>
      <c r="CR30" s="47"/>
      <c r="CS30" s="47"/>
      <c r="CT30" s="47"/>
      <c r="CU30" s="47"/>
      <c r="CV30" s="47"/>
      <c r="CW30" s="47"/>
      <c r="CX30" s="47"/>
      <c r="CY30" s="47"/>
      <c r="CZ30" s="47"/>
      <c r="DA30" s="47"/>
      <c r="DB30" s="47"/>
      <c r="DC30" s="47"/>
      <c r="DD30" s="47"/>
      <c r="DE30" s="47"/>
      <c r="DF30" s="47"/>
      <c r="DG30" s="47"/>
      <c r="DH30" s="47"/>
      <c r="DI30" s="47"/>
      <c r="DJ30" s="47"/>
      <c r="DK30" s="47"/>
      <c r="DL30" s="47"/>
      <c r="DM30" s="47"/>
      <c r="DN30" s="47"/>
      <c r="DO30" s="47"/>
      <c r="DP30" s="47"/>
      <c r="DQ30" s="47"/>
      <c r="DR30" s="47"/>
      <c r="DS30" s="47"/>
      <c r="DT30" s="47"/>
      <c r="DU30" s="47"/>
      <c r="DV30" s="47"/>
      <c r="DW30" s="47"/>
      <c r="DX30" s="47"/>
      <c r="DY30" s="47"/>
      <c r="DZ30" s="47"/>
      <c r="EA30" s="47"/>
      <c r="EB30" s="47"/>
      <c r="EC30" s="47"/>
      <c r="ED30" s="47"/>
      <c r="EE30" s="47"/>
      <c r="EF30" s="47"/>
      <c r="EG30" s="47"/>
      <c r="EH30" s="47"/>
      <c r="EI30" s="47"/>
      <c r="EJ30" s="47"/>
      <c r="EK30" s="47"/>
      <c r="EL30" s="47"/>
      <c r="EM30" s="47"/>
      <c r="EN30" s="47"/>
      <c r="EO30" s="47"/>
      <c r="EP30" s="47"/>
      <c r="EQ30" s="47"/>
      <c r="ER30" s="47"/>
      <c r="ES30" s="47"/>
      <c r="ET30" s="47"/>
      <c r="EU30" s="47"/>
      <c r="EV30" s="47"/>
      <c r="EW30" s="47"/>
      <c r="EX30" s="47"/>
      <c r="EY30" s="47"/>
      <c r="EZ30" s="47"/>
      <c r="FA30" s="47"/>
      <c r="FB30" s="47"/>
      <c r="FC30" s="47"/>
      <c r="FD30" s="47"/>
      <c r="FE30" s="47"/>
      <c r="FF30" s="47"/>
      <c r="FG30" s="47"/>
      <c r="FH30" s="47"/>
      <c r="FI30" s="47"/>
      <c r="FJ30" s="47"/>
      <c r="FK30" s="47"/>
      <c r="FL30" s="47"/>
      <c r="FM30" s="47"/>
      <c r="FN30" s="47"/>
      <c r="FO30" s="47"/>
      <c r="FP30" s="47"/>
      <c r="FQ30" s="47"/>
      <c r="FR30" s="47"/>
      <c r="FS30" s="47"/>
      <c r="FT30" s="47"/>
      <c r="FU30" s="47"/>
      <c r="FV30" s="47"/>
      <c r="FW30" s="47"/>
      <c r="FX30" s="47"/>
      <c r="FY30" s="47"/>
      <c r="FZ30" s="47"/>
      <c r="GA30" s="47"/>
      <c r="GB30" s="47"/>
      <c r="GC30" s="47"/>
      <c r="GD30" s="47"/>
      <c r="GE30" s="48"/>
      <c r="GF30" s="48"/>
      <c r="GG30" s="48"/>
      <c r="GH30" s="48"/>
      <c r="GI30" s="48"/>
      <c r="GJ30" s="48"/>
      <c r="GK30" s="48"/>
      <c r="GL30" s="48"/>
      <c r="GM30" s="48"/>
      <c r="GN30" s="48"/>
    </row>
    <row r="31" spans="1:196" s="91" customFormat="1" ht="63.6" hidden="1" customHeight="1">
      <c r="A31" s="170"/>
      <c r="B31" s="177"/>
      <c r="C31" s="178"/>
      <c r="D31" s="177"/>
      <c r="E31" s="176" t="s">
        <v>243</v>
      </c>
      <c r="F31" s="249"/>
      <c r="G31" s="250"/>
      <c r="H31" s="251"/>
      <c r="I31" s="238">
        <f t="shared" si="0"/>
        <v>0</v>
      </c>
      <c r="J31" s="229">
        <f t="shared" si="1"/>
        <v>0</v>
      </c>
      <c r="K31" s="230"/>
      <c r="L31" s="235"/>
      <c r="M31" s="229"/>
      <c r="N31" s="229"/>
      <c r="O31" s="236"/>
      <c r="P31" s="229">
        <f t="shared" si="3"/>
        <v>0</v>
      </c>
      <c r="Q31" s="230"/>
      <c r="R31" s="235">
        <f t="shared" ref="R31:R36" si="10">SUM(F31,L31)</f>
        <v>0</v>
      </c>
      <c r="S31" s="229">
        <f t="shared" si="6"/>
        <v>0</v>
      </c>
      <c r="T31" s="229">
        <f t="shared" si="6"/>
        <v>0</v>
      </c>
      <c r="U31" s="236">
        <f t="shared" si="6"/>
        <v>0</v>
      </c>
      <c r="V31" s="229">
        <f t="shared" si="4"/>
        <v>0</v>
      </c>
      <c r="W31" s="230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9"/>
      <c r="AS31" s="89"/>
      <c r="AT31" s="89"/>
      <c r="AU31" s="89"/>
      <c r="AV31" s="89"/>
      <c r="AW31" s="89"/>
      <c r="AX31" s="89"/>
      <c r="AY31" s="89"/>
      <c r="AZ31" s="89"/>
      <c r="BA31" s="89"/>
      <c r="BB31" s="89"/>
      <c r="BC31" s="89"/>
      <c r="BD31" s="89"/>
      <c r="BE31" s="89"/>
      <c r="BF31" s="89"/>
      <c r="BG31" s="89"/>
      <c r="BH31" s="89"/>
      <c r="BI31" s="89"/>
      <c r="BJ31" s="89"/>
      <c r="BK31" s="89"/>
      <c r="BL31" s="89"/>
      <c r="BM31" s="89"/>
      <c r="BN31" s="89"/>
      <c r="BO31" s="89"/>
      <c r="BP31" s="89"/>
      <c r="BQ31" s="89"/>
      <c r="BR31" s="89"/>
      <c r="BS31" s="89"/>
      <c r="BT31" s="89"/>
      <c r="BU31" s="89"/>
      <c r="BV31" s="89"/>
      <c r="BW31" s="89"/>
      <c r="BX31" s="89"/>
      <c r="BY31" s="89"/>
      <c r="BZ31" s="89"/>
      <c r="CA31" s="89"/>
      <c r="CB31" s="89"/>
      <c r="CC31" s="89"/>
      <c r="CD31" s="89"/>
      <c r="CE31" s="89"/>
      <c r="CF31" s="89"/>
      <c r="CG31" s="89"/>
      <c r="CH31" s="89"/>
      <c r="CI31" s="89"/>
      <c r="CJ31" s="89"/>
      <c r="CK31" s="89"/>
      <c r="CL31" s="89"/>
      <c r="CM31" s="89"/>
      <c r="CN31" s="89"/>
      <c r="CO31" s="89"/>
      <c r="CP31" s="89"/>
      <c r="CQ31" s="89"/>
      <c r="CR31" s="89"/>
      <c r="CS31" s="89"/>
      <c r="CT31" s="89"/>
      <c r="CU31" s="89"/>
      <c r="CV31" s="89"/>
      <c r="CW31" s="89"/>
      <c r="CX31" s="89"/>
      <c r="CY31" s="89"/>
      <c r="CZ31" s="89"/>
      <c r="DA31" s="89"/>
      <c r="DB31" s="89"/>
      <c r="DC31" s="89"/>
      <c r="DD31" s="89"/>
      <c r="DE31" s="89"/>
      <c r="DF31" s="89"/>
      <c r="DG31" s="89"/>
      <c r="DH31" s="89"/>
      <c r="DI31" s="89"/>
      <c r="DJ31" s="89"/>
      <c r="DK31" s="89"/>
      <c r="DL31" s="89"/>
      <c r="DM31" s="89"/>
      <c r="DN31" s="89"/>
      <c r="DO31" s="89"/>
      <c r="DP31" s="89"/>
      <c r="DQ31" s="89"/>
      <c r="DR31" s="89"/>
      <c r="DS31" s="89"/>
      <c r="DT31" s="89"/>
      <c r="DU31" s="89"/>
      <c r="DV31" s="89"/>
      <c r="DW31" s="89"/>
      <c r="DX31" s="89"/>
      <c r="DY31" s="89"/>
      <c r="DZ31" s="89"/>
      <c r="EA31" s="89"/>
      <c r="EB31" s="89"/>
      <c r="EC31" s="89"/>
      <c r="ED31" s="89"/>
      <c r="EE31" s="89"/>
      <c r="EF31" s="89"/>
      <c r="EG31" s="89"/>
      <c r="EH31" s="89"/>
      <c r="EI31" s="89"/>
      <c r="EJ31" s="89"/>
      <c r="EK31" s="89"/>
      <c r="EL31" s="89"/>
      <c r="EM31" s="89"/>
      <c r="EN31" s="89"/>
      <c r="EO31" s="89"/>
      <c r="EP31" s="89"/>
      <c r="EQ31" s="89"/>
      <c r="ER31" s="89"/>
      <c r="ES31" s="89"/>
      <c r="ET31" s="89"/>
      <c r="EU31" s="89"/>
      <c r="EV31" s="89"/>
      <c r="EW31" s="89"/>
      <c r="EX31" s="89"/>
      <c r="EY31" s="89"/>
      <c r="EZ31" s="89"/>
      <c r="FA31" s="89"/>
      <c r="FB31" s="89"/>
      <c r="FC31" s="89"/>
      <c r="FD31" s="89"/>
      <c r="FE31" s="89"/>
      <c r="FF31" s="89"/>
      <c r="FG31" s="89"/>
      <c r="FH31" s="89"/>
      <c r="FI31" s="89"/>
      <c r="FJ31" s="89"/>
      <c r="FK31" s="89"/>
      <c r="FL31" s="89"/>
      <c r="FM31" s="89"/>
      <c r="FN31" s="89"/>
      <c r="FO31" s="89"/>
      <c r="FP31" s="89"/>
      <c r="FQ31" s="89"/>
      <c r="FR31" s="89"/>
      <c r="FS31" s="89"/>
      <c r="FT31" s="89"/>
      <c r="FU31" s="89"/>
      <c r="FV31" s="89"/>
      <c r="FW31" s="89"/>
      <c r="FX31" s="89"/>
      <c r="FY31" s="89"/>
      <c r="FZ31" s="89"/>
      <c r="GA31" s="89"/>
      <c r="GB31" s="89"/>
      <c r="GC31" s="89"/>
      <c r="GD31" s="89"/>
      <c r="GE31" s="90"/>
      <c r="GF31" s="90"/>
      <c r="GG31" s="90"/>
      <c r="GH31" s="90"/>
      <c r="GI31" s="90"/>
      <c r="GJ31" s="90"/>
      <c r="GK31" s="90"/>
      <c r="GL31" s="90"/>
      <c r="GM31" s="90"/>
      <c r="GN31" s="90"/>
    </row>
    <row r="32" spans="1:196" s="91" customFormat="1" ht="60" hidden="1" customHeight="1">
      <c r="A32" s="170"/>
      <c r="B32" s="177"/>
      <c r="C32" s="178"/>
      <c r="D32" s="177"/>
      <c r="E32" s="176" t="s">
        <v>242</v>
      </c>
      <c r="F32" s="231"/>
      <c r="G32" s="232"/>
      <c r="H32" s="261"/>
      <c r="I32" s="228">
        <f t="shared" si="0"/>
        <v>0</v>
      </c>
      <c r="J32" s="229">
        <f t="shared" si="1"/>
        <v>0</v>
      </c>
      <c r="K32" s="230"/>
      <c r="L32" s="235"/>
      <c r="M32" s="229"/>
      <c r="N32" s="229"/>
      <c r="O32" s="236"/>
      <c r="P32" s="229">
        <f t="shared" si="3"/>
        <v>0</v>
      </c>
      <c r="Q32" s="230"/>
      <c r="R32" s="235">
        <f t="shared" si="10"/>
        <v>0</v>
      </c>
      <c r="S32" s="229">
        <f t="shared" si="6"/>
        <v>0</v>
      </c>
      <c r="T32" s="229">
        <f t="shared" si="6"/>
        <v>0</v>
      </c>
      <c r="U32" s="236">
        <f t="shared" si="6"/>
        <v>0</v>
      </c>
      <c r="V32" s="229">
        <f t="shared" si="4"/>
        <v>0</v>
      </c>
      <c r="W32" s="230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9"/>
      <c r="AS32" s="89"/>
      <c r="AT32" s="89"/>
      <c r="AU32" s="89"/>
      <c r="AV32" s="89"/>
      <c r="AW32" s="89"/>
      <c r="AX32" s="89"/>
      <c r="AY32" s="89"/>
      <c r="AZ32" s="89"/>
      <c r="BA32" s="89"/>
      <c r="BB32" s="89"/>
      <c r="BC32" s="89"/>
      <c r="BD32" s="89"/>
      <c r="BE32" s="89"/>
      <c r="BF32" s="89"/>
      <c r="BG32" s="89"/>
      <c r="BH32" s="89"/>
      <c r="BI32" s="89"/>
      <c r="BJ32" s="89"/>
      <c r="BK32" s="89"/>
      <c r="BL32" s="89"/>
      <c r="BM32" s="89"/>
      <c r="BN32" s="89"/>
      <c r="BO32" s="89"/>
      <c r="BP32" s="89"/>
      <c r="BQ32" s="89"/>
      <c r="BR32" s="89"/>
      <c r="BS32" s="89"/>
      <c r="BT32" s="89"/>
      <c r="BU32" s="89"/>
      <c r="BV32" s="89"/>
      <c r="BW32" s="89"/>
      <c r="BX32" s="89"/>
      <c r="BY32" s="89"/>
      <c r="BZ32" s="89"/>
      <c r="CA32" s="89"/>
      <c r="CB32" s="89"/>
      <c r="CC32" s="89"/>
      <c r="CD32" s="89"/>
      <c r="CE32" s="89"/>
      <c r="CF32" s="89"/>
      <c r="CG32" s="89"/>
      <c r="CH32" s="89"/>
      <c r="CI32" s="89"/>
      <c r="CJ32" s="89"/>
      <c r="CK32" s="89"/>
      <c r="CL32" s="89"/>
      <c r="CM32" s="89"/>
      <c r="CN32" s="89"/>
      <c r="CO32" s="89"/>
      <c r="CP32" s="89"/>
      <c r="CQ32" s="89"/>
      <c r="CR32" s="89"/>
      <c r="CS32" s="89"/>
      <c r="CT32" s="89"/>
      <c r="CU32" s="89"/>
      <c r="CV32" s="89"/>
      <c r="CW32" s="89"/>
      <c r="CX32" s="89"/>
      <c r="CY32" s="89"/>
      <c r="CZ32" s="89"/>
      <c r="DA32" s="89"/>
      <c r="DB32" s="89"/>
      <c r="DC32" s="89"/>
      <c r="DD32" s="89"/>
      <c r="DE32" s="89"/>
      <c r="DF32" s="89"/>
      <c r="DG32" s="89"/>
      <c r="DH32" s="89"/>
      <c r="DI32" s="89"/>
      <c r="DJ32" s="89"/>
      <c r="DK32" s="89"/>
      <c r="DL32" s="89"/>
      <c r="DM32" s="89"/>
      <c r="DN32" s="89"/>
      <c r="DO32" s="89"/>
      <c r="DP32" s="89"/>
      <c r="DQ32" s="89"/>
      <c r="DR32" s="89"/>
      <c r="DS32" s="89"/>
      <c r="DT32" s="89"/>
      <c r="DU32" s="89"/>
      <c r="DV32" s="89"/>
      <c r="DW32" s="89"/>
      <c r="DX32" s="89"/>
      <c r="DY32" s="89"/>
      <c r="DZ32" s="89"/>
      <c r="EA32" s="89"/>
      <c r="EB32" s="89"/>
      <c r="EC32" s="89"/>
      <c r="ED32" s="89"/>
      <c r="EE32" s="89"/>
      <c r="EF32" s="89"/>
      <c r="EG32" s="89"/>
      <c r="EH32" s="89"/>
      <c r="EI32" s="89"/>
      <c r="EJ32" s="89"/>
      <c r="EK32" s="89"/>
      <c r="EL32" s="89"/>
      <c r="EM32" s="89"/>
      <c r="EN32" s="89"/>
      <c r="EO32" s="89"/>
      <c r="EP32" s="89"/>
      <c r="EQ32" s="89"/>
      <c r="ER32" s="89"/>
      <c r="ES32" s="89"/>
      <c r="ET32" s="89"/>
      <c r="EU32" s="89"/>
      <c r="EV32" s="89"/>
      <c r="EW32" s="89"/>
      <c r="EX32" s="89"/>
      <c r="EY32" s="89"/>
      <c r="EZ32" s="89"/>
      <c r="FA32" s="89"/>
      <c r="FB32" s="89"/>
      <c r="FC32" s="89"/>
      <c r="FD32" s="89"/>
      <c r="FE32" s="89"/>
      <c r="FF32" s="89"/>
      <c r="FG32" s="89"/>
      <c r="FH32" s="89"/>
      <c r="FI32" s="89"/>
      <c r="FJ32" s="89"/>
      <c r="FK32" s="89"/>
      <c r="FL32" s="89"/>
      <c r="FM32" s="89"/>
      <c r="FN32" s="89"/>
      <c r="FO32" s="89"/>
      <c r="FP32" s="89"/>
      <c r="FQ32" s="89"/>
      <c r="FR32" s="89"/>
      <c r="FS32" s="89"/>
      <c r="FT32" s="89"/>
      <c r="FU32" s="89"/>
      <c r="FV32" s="89"/>
      <c r="FW32" s="89"/>
      <c r="FX32" s="89"/>
      <c r="FY32" s="89"/>
      <c r="FZ32" s="89"/>
      <c r="GA32" s="89"/>
      <c r="GB32" s="89"/>
      <c r="GC32" s="89"/>
      <c r="GD32" s="89"/>
      <c r="GE32" s="90"/>
      <c r="GF32" s="90"/>
      <c r="GG32" s="90"/>
      <c r="GH32" s="90"/>
      <c r="GI32" s="90"/>
      <c r="GJ32" s="90"/>
      <c r="GK32" s="90"/>
      <c r="GL32" s="90"/>
      <c r="GM32" s="90"/>
      <c r="GN32" s="90"/>
    </row>
    <row r="33" spans="1:196" s="29" customFormat="1" ht="66" customHeight="1">
      <c r="A33" s="179"/>
      <c r="B33" s="177"/>
      <c r="C33" s="178"/>
      <c r="D33" s="177"/>
      <c r="E33" s="176" t="s">
        <v>230</v>
      </c>
      <c r="F33" s="235">
        <v>288.3</v>
      </c>
      <c r="G33" s="252">
        <v>144.30000000000001</v>
      </c>
      <c r="H33" s="253">
        <v>103.3</v>
      </c>
      <c r="I33" s="228">
        <f t="shared" si="0"/>
        <v>8.6528957464274343E-4</v>
      </c>
      <c r="J33" s="229">
        <f t="shared" si="1"/>
        <v>-41.000000000000014</v>
      </c>
      <c r="K33" s="230">
        <f t="shared" si="2"/>
        <v>0.71586971586971582</v>
      </c>
      <c r="L33" s="254"/>
      <c r="M33" s="255"/>
      <c r="N33" s="255"/>
      <c r="O33" s="256"/>
      <c r="P33" s="229">
        <f t="shared" si="3"/>
        <v>0</v>
      </c>
      <c r="Q33" s="230"/>
      <c r="R33" s="235">
        <f t="shared" si="10"/>
        <v>288.3</v>
      </c>
      <c r="S33" s="229">
        <f t="shared" si="6"/>
        <v>288.3</v>
      </c>
      <c r="T33" s="229">
        <f t="shared" si="6"/>
        <v>144.30000000000001</v>
      </c>
      <c r="U33" s="236">
        <f t="shared" si="6"/>
        <v>103.3</v>
      </c>
      <c r="V33" s="229">
        <f t="shared" si="4"/>
        <v>-41.000000000000014</v>
      </c>
      <c r="W33" s="244">
        <f t="shared" si="5"/>
        <v>0.71586971586971582</v>
      </c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49"/>
      <c r="AZ33" s="49"/>
      <c r="BA33" s="49"/>
      <c r="BB33" s="49"/>
      <c r="BC33" s="49"/>
      <c r="BD33" s="49"/>
      <c r="BE33" s="49"/>
      <c r="BF33" s="49"/>
      <c r="BG33" s="49"/>
      <c r="BH33" s="49"/>
      <c r="BI33" s="49"/>
      <c r="BJ33" s="49"/>
      <c r="BK33" s="49"/>
      <c r="BL33" s="49"/>
      <c r="BM33" s="49"/>
      <c r="BN33" s="49"/>
      <c r="BO33" s="49"/>
      <c r="BP33" s="49"/>
      <c r="BQ33" s="49"/>
      <c r="BR33" s="49"/>
      <c r="BS33" s="49"/>
      <c r="BT33" s="49"/>
      <c r="BU33" s="49"/>
      <c r="BV33" s="49"/>
      <c r="BW33" s="49"/>
      <c r="BX33" s="49"/>
      <c r="BY33" s="49"/>
      <c r="BZ33" s="49"/>
      <c r="CA33" s="49"/>
      <c r="CB33" s="49"/>
      <c r="CC33" s="49"/>
      <c r="CD33" s="49"/>
      <c r="CE33" s="49"/>
      <c r="CF33" s="49"/>
      <c r="CG33" s="49"/>
      <c r="CH33" s="49"/>
      <c r="CI33" s="49"/>
      <c r="CJ33" s="49"/>
      <c r="CK33" s="49"/>
      <c r="CL33" s="49"/>
      <c r="CM33" s="49"/>
      <c r="CN33" s="49"/>
      <c r="CO33" s="49"/>
      <c r="CP33" s="49"/>
      <c r="CQ33" s="49"/>
      <c r="CR33" s="49"/>
      <c r="CS33" s="49"/>
      <c r="CT33" s="49"/>
      <c r="CU33" s="49"/>
      <c r="CV33" s="49"/>
      <c r="CW33" s="49"/>
      <c r="CX33" s="49"/>
      <c r="CY33" s="49"/>
      <c r="CZ33" s="49"/>
      <c r="DA33" s="49"/>
      <c r="DB33" s="49"/>
      <c r="DC33" s="49"/>
      <c r="DD33" s="49"/>
      <c r="DE33" s="49"/>
      <c r="DF33" s="49"/>
      <c r="DG33" s="49"/>
      <c r="DH33" s="49"/>
      <c r="DI33" s="49"/>
      <c r="DJ33" s="49"/>
      <c r="DK33" s="49"/>
      <c r="DL33" s="49"/>
      <c r="DM33" s="49"/>
      <c r="DN33" s="49"/>
      <c r="DO33" s="49"/>
      <c r="DP33" s="49"/>
      <c r="DQ33" s="49"/>
      <c r="DR33" s="49"/>
      <c r="DS33" s="49"/>
      <c r="DT33" s="49"/>
      <c r="DU33" s="49"/>
      <c r="DV33" s="49"/>
      <c r="DW33" s="49"/>
      <c r="DX33" s="49"/>
      <c r="DY33" s="49"/>
      <c r="DZ33" s="49"/>
      <c r="EA33" s="49"/>
      <c r="EB33" s="49"/>
      <c r="EC33" s="49"/>
      <c r="ED33" s="49"/>
      <c r="EE33" s="49"/>
      <c r="EF33" s="49"/>
      <c r="EG33" s="49"/>
      <c r="EH33" s="49"/>
      <c r="EI33" s="49"/>
      <c r="EJ33" s="49"/>
      <c r="EK33" s="49"/>
      <c r="EL33" s="49"/>
      <c r="EM33" s="49"/>
      <c r="EN33" s="49"/>
      <c r="EO33" s="49"/>
      <c r="EP33" s="49"/>
      <c r="EQ33" s="49"/>
      <c r="ER33" s="49"/>
      <c r="ES33" s="49"/>
      <c r="ET33" s="49"/>
      <c r="EU33" s="49"/>
      <c r="EV33" s="49"/>
      <c r="EW33" s="49"/>
      <c r="EX33" s="49"/>
      <c r="EY33" s="49"/>
      <c r="EZ33" s="49"/>
      <c r="FA33" s="49"/>
      <c r="FB33" s="49"/>
      <c r="FC33" s="49"/>
      <c r="FD33" s="49"/>
      <c r="FE33" s="49"/>
      <c r="FF33" s="49"/>
      <c r="FG33" s="49"/>
      <c r="FH33" s="49"/>
      <c r="FI33" s="49"/>
      <c r="FJ33" s="49"/>
      <c r="FK33" s="49"/>
      <c r="FL33" s="49"/>
      <c r="FM33" s="49"/>
      <c r="FN33" s="49"/>
      <c r="FO33" s="49"/>
      <c r="FP33" s="49"/>
      <c r="FQ33" s="49"/>
      <c r="FR33" s="49"/>
      <c r="FS33" s="49"/>
      <c r="FT33" s="49"/>
      <c r="FU33" s="49"/>
      <c r="FV33" s="49"/>
      <c r="FW33" s="49"/>
      <c r="FX33" s="49"/>
      <c r="FY33" s="49"/>
      <c r="FZ33" s="49"/>
      <c r="GA33" s="49"/>
      <c r="GB33" s="49"/>
      <c r="GC33" s="49"/>
      <c r="GD33" s="49"/>
      <c r="GE33" s="50"/>
      <c r="GF33" s="50"/>
      <c r="GG33" s="50"/>
      <c r="GH33" s="50"/>
      <c r="GI33" s="50"/>
      <c r="GJ33" s="50"/>
      <c r="GK33" s="50"/>
      <c r="GL33" s="50"/>
      <c r="GM33" s="50"/>
      <c r="GN33" s="50"/>
    </row>
    <row r="34" spans="1:196" s="29" customFormat="1" ht="81" hidden="1" customHeight="1">
      <c r="A34" s="179"/>
      <c r="B34" s="177"/>
      <c r="C34" s="178"/>
      <c r="D34" s="177"/>
      <c r="E34" s="176" t="s">
        <v>229</v>
      </c>
      <c r="F34" s="314"/>
      <c r="G34" s="315"/>
      <c r="H34" s="316"/>
      <c r="I34" s="238">
        <f t="shared" si="0"/>
        <v>0</v>
      </c>
      <c r="J34" s="229">
        <f t="shared" si="1"/>
        <v>0</v>
      </c>
      <c r="K34" s="230"/>
      <c r="L34" s="257"/>
      <c r="M34" s="252"/>
      <c r="N34" s="252"/>
      <c r="O34" s="253"/>
      <c r="P34" s="229">
        <f t="shared" si="3"/>
        <v>0</v>
      </c>
      <c r="Q34" s="230"/>
      <c r="R34" s="257">
        <f t="shared" si="10"/>
        <v>0</v>
      </c>
      <c r="S34" s="252">
        <f t="shared" si="6"/>
        <v>0</v>
      </c>
      <c r="T34" s="252">
        <f t="shared" si="6"/>
        <v>0</v>
      </c>
      <c r="U34" s="253">
        <f t="shared" si="6"/>
        <v>0</v>
      </c>
      <c r="V34" s="229">
        <f t="shared" si="4"/>
        <v>0</v>
      </c>
      <c r="W34" s="230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49"/>
      <c r="AZ34" s="49"/>
      <c r="BA34" s="49"/>
      <c r="BB34" s="49"/>
      <c r="BC34" s="49"/>
      <c r="BD34" s="49"/>
      <c r="BE34" s="49"/>
      <c r="BF34" s="49"/>
      <c r="BG34" s="49"/>
      <c r="BH34" s="49"/>
      <c r="BI34" s="49"/>
      <c r="BJ34" s="49"/>
      <c r="BK34" s="49"/>
      <c r="BL34" s="49"/>
      <c r="BM34" s="49"/>
      <c r="BN34" s="49"/>
      <c r="BO34" s="49"/>
      <c r="BP34" s="49"/>
      <c r="BQ34" s="49"/>
      <c r="BR34" s="49"/>
      <c r="BS34" s="49"/>
      <c r="BT34" s="49"/>
      <c r="BU34" s="49"/>
      <c r="BV34" s="49"/>
      <c r="BW34" s="49"/>
      <c r="BX34" s="49"/>
      <c r="BY34" s="49"/>
      <c r="BZ34" s="49"/>
      <c r="CA34" s="49"/>
      <c r="CB34" s="49"/>
      <c r="CC34" s="49"/>
      <c r="CD34" s="49"/>
      <c r="CE34" s="49"/>
      <c r="CF34" s="49"/>
      <c r="CG34" s="49"/>
      <c r="CH34" s="49"/>
      <c r="CI34" s="49"/>
      <c r="CJ34" s="49"/>
      <c r="CK34" s="49"/>
      <c r="CL34" s="49"/>
      <c r="CM34" s="49"/>
      <c r="CN34" s="49"/>
      <c r="CO34" s="49"/>
      <c r="CP34" s="49"/>
      <c r="CQ34" s="49"/>
      <c r="CR34" s="49"/>
      <c r="CS34" s="49"/>
      <c r="CT34" s="49"/>
      <c r="CU34" s="49"/>
      <c r="CV34" s="49"/>
      <c r="CW34" s="49"/>
      <c r="CX34" s="49"/>
      <c r="CY34" s="49"/>
      <c r="CZ34" s="49"/>
      <c r="DA34" s="49"/>
      <c r="DB34" s="49"/>
      <c r="DC34" s="49"/>
      <c r="DD34" s="49"/>
      <c r="DE34" s="49"/>
      <c r="DF34" s="49"/>
      <c r="DG34" s="49"/>
      <c r="DH34" s="49"/>
      <c r="DI34" s="49"/>
      <c r="DJ34" s="49"/>
      <c r="DK34" s="49"/>
      <c r="DL34" s="49"/>
      <c r="DM34" s="49"/>
      <c r="DN34" s="49"/>
      <c r="DO34" s="49"/>
      <c r="DP34" s="49"/>
      <c r="DQ34" s="49"/>
      <c r="DR34" s="49"/>
      <c r="DS34" s="49"/>
      <c r="DT34" s="49"/>
      <c r="DU34" s="49"/>
      <c r="DV34" s="49"/>
      <c r="DW34" s="49"/>
      <c r="DX34" s="49"/>
      <c r="DY34" s="49"/>
      <c r="DZ34" s="49"/>
      <c r="EA34" s="49"/>
      <c r="EB34" s="49"/>
      <c r="EC34" s="49"/>
      <c r="ED34" s="49"/>
      <c r="EE34" s="49"/>
      <c r="EF34" s="49"/>
      <c r="EG34" s="49"/>
      <c r="EH34" s="49"/>
      <c r="EI34" s="49"/>
      <c r="EJ34" s="49"/>
      <c r="EK34" s="49"/>
      <c r="EL34" s="49"/>
      <c r="EM34" s="49"/>
      <c r="EN34" s="49"/>
      <c r="EO34" s="49"/>
      <c r="EP34" s="49"/>
      <c r="EQ34" s="49"/>
      <c r="ER34" s="49"/>
      <c r="ES34" s="49"/>
      <c r="ET34" s="49"/>
      <c r="EU34" s="49"/>
      <c r="EV34" s="49"/>
      <c r="EW34" s="49"/>
      <c r="EX34" s="49"/>
      <c r="EY34" s="49"/>
      <c r="EZ34" s="49"/>
      <c r="FA34" s="49"/>
      <c r="FB34" s="49"/>
      <c r="FC34" s="49"/>
      <c r="FD34" s="49"/>
      <c r="FE34" s="49"/>
      <c r="FF34" s="49"/>
      <c r="FG34" s="49"/>
      <c r="FH34" s="49"/>
      <c r="FI34" s="49"/>
      <c r="FJ34" s="49"/>
      <c r="FK34" s="49"/>
      <c r="FL34" s="49"/>
      <c r="FM34" s="49"/>
      <c r="FN34" s="49"/>
      <c r="FO34" s="49"/>
      <c r="FP34" s="49"/>
      <c r="FQ34" s="49"/>
      <c r="FR34" s="49"/>
      <c r="FS34" s="49"/>
      <c r="FT34" s="49"/>
      <c r="FU34" s="49"/>
      <c r="FV34" s="49"/>
      <c r="FW34" s="49"/>
      <c r="FX34" s="49"/>
      <c r="FY34" s="49"/>
      <c r="FZ34" s="49"/>
      <c r="GA34" s="49"/>
      <c r="GB34" s="49"/>
      <c r="GC34" s="49"/>
      <c r="GD34" s="49"/>
      <c r="GE34" s="50"/>
      <c r="GF34" s="50"/>
      <c r="GG34" s="50"/>
      <c r="GH34" s="50"/>
      <c r="GI34" s="50"/>
      <c r="GJ34" s="50"/>
      <c r="GK34" s="50"/>
      <c r="GL34" s="50"/>
      <c r="GM34" s="50"/>
      <c r="GN34" s="50"/>
    </row>
    <row r="35" spans="1:196" s="29" customFormat="1" ht="62.45" hidden="1" customHeight="1">
      <c r="A35" s="179"/>
      <c r="B35" s="177"/>
      <c r="C35" s="178"/>
      <c r="D35" s="177"/>
      <c r="E35" s="176" t="s">
        <v>232</v>
      </c>
      <c r="F35" s="314"/>
      <c r="G35" s="315"/>
      <c r="H35" s="316"/>
      <c r="I35" s="228">
        <f t="shared" si="0"/>
        <v>0</v>
      </c>
      <c r="J35" s="229">
        <f t="shared" si="1"/>
        <v>0</v>
      </c>
      <c r="K35" s="230"/>
      <c r="L35" s="257"/>
      <c r="M35" s="252"/>
      <c r="N35" s="252"/>
      <c r="O35" s="253"/>
      <c r="P35" s="229">
        <f t="shared" si="3"/>
        <v>0</v>
      </c>
      <c r="Q35" s="230"/>
      <c r="R35" s="257">
        <f t="shared" si="10"/>
        <v>0</v>
      </c>
      <c r="S35" s="252">
        <f t="shared" si="6"/>
        <v>0</v>
      </c>
      <c r="T35" s="252">
        <f t="shared" si="6"/>
        <v>0</v>
      </c>
      <c r="U35" s="253">
        <f t="shared" si="6"/>
        <v>0</v>
      </c>
      <c r="V35" s="229">
        <f t="shared" si="4"/>
        <v>0</v>
      </c>
      <c r="W35" s="230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49"/>
      <c r="AX35" s="49"/>
      <c r="AY35" s="49"/>
      <c r="AZ35" s="49"/>
      <c r="BA35" s="49"/>
      <c r="BB35" s="49"/>
      <c r="BC35" s="49"/>
      <c r="BD35" s="49"/>
      <c r="BE35" s="49"/>
      <c r="BF35" s="49"/>
      <c r="BG35" s="49"/>
      <c r="BH35" s="49"/>
      <c r="BI35" s="49"/>
      <c r="BJ35" s="49"/>
      <c r="BK35" s="49"/>
      <c r="BL35" s="49"/>
      <c r="BM35" s="49"/>
      <c r="BN35" s="49"/>
      <c r="BO35" s="49"/>
      <c r="BP35" s="49"/>
      <c r="BQ35" s="49"/>
      <c r="BR35" s="49"/>
      <c r="BS35" s="49"/>
      <c r="BT35" s="49"/>
      <c r="BU35" s="49"/>
      <c r="BV35" s="49"/>
      <c r="BW35" s="49"/>
      <c r="BX35" s="49"/>
      <c r="BY35" s="49"/>
      <c r="BZ35" s="49"/>
      <c r="CA35" s="49"/>
      <c r="CB35" s="49"/>
      <c r="CC35" s="49"/>
      <c r="CD35" s="49"/>
      <c r="CE35" s="49"/>
      <c r="CF35" s="49"/>
      <c r="CG35" s="49"/>
      <c r="CH35" s="49"/>
      <c r="CI35" s="49"/>
      <c r="CJ35" s="49"/>
      <c r="CK35" s="49"/>
      <c r="CL35" s="49"/>
      <c r="CM35" s="49"/>
      <c r="CN35" s="49"/>
      <c r="CO35" s="49"/>
      <c r="CP35" s="49"/>
      <c r="CQ35" s="49"/>
      <c r="CR35" s="49"/>
      <c r="CS35" s="49"/>
      <c r="CT35" s="49"/>
      <c r="CU35" s="49"/>
      <c r="CV35" s="49"/>
      <c r="CW35" s="49"/>
      <c r="CX35" s="49"/>
      <c r="CY35" s="49"/>
      <c r="CZ35" s="49"/>
      <c r="DA35" s="49"/>
      <c r="DB35" s="49"/>
      <c r="DC35" s="49"/>
      <c r="DD35" s="49"/>
      <c r="DE35" s="49"/>
      <c r="DF35" s="49"/>
      <c r="DG35" s="49"/>
      <c r="DH35" s="49"/>
      <c r="DI35" s="49"/>
      <c r="DJ35" s="49"/>
      <c r="DK35" s="49"/>
      <c r="DL35" s="49"/>
      <c r="DM35" s="49"/>
      <c r="DN35" s="49"/>
      <c r="DO35" s="49"/>
      <c r="DP35" s="49"/>
      <c r="DQ35" s="49"/>
      <c r="DR35" s="49"/>
      <c r="DS35" s="49"/>
      <c r="DT35" s="49"/>
      <c r="DU35" s="49"/>
      <c r="DV35" s="49"/>
      <c r="DW35" s="49"/>
      <c r="DX35" s="49"/>
      <c r="DY35" s="49"/>
      <c r="DZ35" s="49"/>
      <c r="EA35" s="49"/>
      <c r="EB35" s="49"/>
      <c r="EC35" s="49"/>
      <c r="ED35" s="49"/>
      <c r="EE35" s="49"/>
      <c r="EF35" s="49"/>
      <c r="EG35" s="49"/>
      <c r="EH35" s="49"/>
      <c r="EI35" s="49"/>
      <c r="EJ35" s="49"/>
      <c r="EK35" s="49"/>
      <c r="EL35" s="49"/>
      <c r="EM35" s="49"/>
      <c r="EN35" s="49"/>
      <c r="EO35" s="49"/>
      <c r="EP35" s="49"/>
      <c r="EQ35" s="49"/>
      <c r="ER35" s="49"/>
      <c r="ES35" s="49"/>
      <c r="ET35" s="49"/>
      <c r="EU35" s="49"/>
      <c r="EV35" s="49"/>
      <c r="EW35" s="49"/>
      <c r="EX35" s="49"/>
      <c r="EY35" s="49"/>
      <c r="EZ35" s="49"/>
      <c r="FA35" s="49"/>
      <c r="FB35" s="49"/>
      <c r="FC35" s="49"/>
      <c r="FD35" s="49"/>
      <c r="FE35" s="49"/>
      <c r="FF35" s="49"/>
      <c r="FG35" s="49"/>
      <c r="FH35" s="49"/>
      <c r="FI35" s="49"/>
      <c r="FJ35" s="49"/>
      <c r="FK35" s="49"/>
      <c r="FL35" s="49"/>
      <c r="FM35" s="49"/>
      <c r="FN35" s="49"/>
      <c r="FO35" s="49"/>
      <c r="FP35" s="49"/>
      <c r="FQ35" s="49"/>
      <c r="FR35" s="49"/>
      <c r="FS35" s="49"/>
      <c r="FT35" s="49"/>
      <c r="FU35" s="49"/>
      <c r="FV35" s="49"/>
      <c r="FW35" s="49"/>
      <c r="FX35" s="49"/>
      <c r="FY35" s="49"/>
      <c r="FZ35" s="49"/>
      <c r="GA35" s="49"/>
      <c r="GB35" s="49"/>
      <c r="GC35" s="49"/>
      <c r="GD35" s="49"/>
      <c r="GE35" s="50"/>
      <c r="GF35" s="50"/>
      <c r="GG35" s="50"/>
      <c r="GH35" s="50"/>
      <c r="GI35" s="50"/>
      <c r="GJ35" s="50"/>
      <c r="GK35" s="50"/>
      <c r="GL35" s="50"/>
      <c r="GM35" s="50"/>
      <c r="GN35" s="50"/>
    </row>
    <row r="36" spans="1:196" s="29" customFormat="1" ht="81.599999999999994" customHeight="1">
      <c r="A36" s="179"/>
      <c r="B36" s="177"/>
      <c r="C36" s="178"/>
      <c r="D36" s="177"/>
      <c r="E36" s="176" t="s">
        <v>279</v>
      </c>
      <c r="F36" s="235">
        <v>4117.1000000000004</v>
      </c>
      <c r="G36" s="229">
        <v>900</v>
      </c>
      <c r="H36" s="236">
        <v>872.3</v>
      </c>
      <c r="I36" s="238">
        <f t="shared" si="0"/>
        <v>7.3067966695146667E-3</v>
      </c>
      <c r="J36" s="229">
        <f t="shared" si="1"/>
        <v>-27.700000000000045</v>
      </c>
      <c r="K36" s="230">
        <f t="shared" si="2"/>
        <v>0.96922222222222221</v>
      </c>
      <c r="L36" s="257"/>
      <c r="M36" s="252"/>
      <c r="N36" s="252"/>
      <c r="O36" s="258"/>
      <c r="P36" s="259">
        <f t="shared" si="3"/>
        <v>0</v>
      </c>
      <c r="Q36" s="260"/>
      <c r="R36" s="257">
        <f t="shared" si="10"/>
        <v>4117.1000000000004</v>
      </c>
      <c r="S36" s="252">
        <f t="shared" si="6"/>
        <v>4117.1000000000004</v>
      </c>
      <c r="T36" s="252">
        <f t="shared" si="6"/>
        <v>900</v>
      </c>
      <c r="U36" s="253">
        <f t="shared" si="6"/>
        <v>872.3</v>
      </c>
      <c r="V36" s="229">
        <f t="shared" si="4"/>
        <v>-27.700000000000045</v>
      </c>
      <c r="W36" s="230">
        <f t="shared" si="5"/>
        <v>0.96922222222222221</v>
      </c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49"/>
      <c r="AS36" s="49"/>
      <c r="AT36" s="49"/>
      <c r="AU36" s="49"/>
      <c r="AV36" s="49"/>
      <c r="AW36" s="49"/>
      <c r="AX36" s="49"/>
      <c r="AY36" s="49"/>
      <c r="AZ36" s="49"/>
      <c r="BA36" s="49"/>
      <c r="BB36" s="49"/>
      <c r="BC36" s="49"/>
      <c r="BD36" s="49"/>
      <c r="BE36" s="49"/>
      <c r="BF36" s="49"/>
      <c r="BG36" s="49"/>
      <c r="BH36" s="49"/>
      <c r="BI36" s="49"/>
      <c r="BJ36" s="49"/>
      <c r="BK36" s="49"/>
      <c r="BL36" s="49"/>
      <c r="BM36" s="49"/>
      <c r="BN36" s="49"/>
      <c r="BO36" s="49"/>
      <c r="BP36" s="49"/>
      <c r="BQ36" s="49"/>
      <c r="BR36" s="49"/>
      <c r="BS36" s="49"/>
      <c r="BT36" s="49"/>
      <c r="BU36" s="49"/>
      <c r="BV36" s="49"/>
      <c r="BW36" s="49"/>
      <c r="BX36" s="49"/>
      <c r="BY36" s="49"/>
      <c r="BZ36" s="49"/>
      <c r="CA36" s="49"/>
      <c r="CB36" s="49"/>
      <c r="CC36" s="49"/>
      <c r="CD36" s="49"/>
      <c r="CE36" s="49"/>
      <c r="CF36" s="49"/>
      <c r="CG36" s="49"/>
      <c r="CH36" s="49"/>
      <c r="CI36" s="49"/>
      <c r="CJ36" s="49"/>
      <c r="CK36" s="49"/>
      <c r="CL36" s="49"/>
      <c r="CM36" s="49"/>
      <c r="CN36" s="49"/>
      <c r="CO36" s="49"/>
      <c r="CP36" s="49"/>
      <c r="CQ36" s="49"/>
      <c r="CR36" s="49"/>
      <c r="CS36" s="49"/>
      <c r="CT36" s="49"/>
      <c r="CU36" s="49"/>
      <c r="CV36" s="49"/>
      <c r="CW36" s="49"/>
      <c r="CX36" s="49"/>
      <c r="CY36" s="49"/>
      <c r="CZ36" s="49"/>
      <c r="DA36" s="49"/>
      <c r="DB36" s="49"/>
      <c r="DC36" s="49"/>
      <c r="DD36" s="49"/>
      <c r="DE36" s="49"/>
      <c r="DF36" s="49"/>
      <c r="DG36" s="49"/>
      <c r="DH36" s="49"/>
      <c r="DI36" s="49"/>
      <c r="DJ36" s="49"/>
      <c r="DK36" s="49"/>
      <c r="DL36" s="49"/>
      <c r="DM36" s="49"/>
      <c r="DN36" s="49"/>
      <c r="DO36" s="49"/>
      <c r="DP36" s="49"/>
      <c r="DQ36" s="49"/>
      <c r="DR36" s="49"/>
      <c r="DS36" s="49"/>
      <c r="DT36" s="49"/>
      <c r="DU36" s="49"/>
      <c r="DV36" s="49"/>
      <c r="DW36" s="49"/>
      <c r="DX36" s="49"/>
      <c r="DY36" s="49"/>
      <c r="DZ36" s="49"/>
      <c r="EA36" s="49"/>
      <c r="EB36" s="49"/>
      <c r="EC36" s="49"/>
      <c r="ED36" s="49"/>
      <c r="EE36" s="49"/>
      <c r="EF36" s="49"/>
      <c r="EG36" s="49"/>
      <c r="EH36" s="49"/>
      <c r="EI36" s="49"/>
      <c r="EJ36" s="49"/>
      <c r="EK36" s="49"/>
      <c r="EL36" s="49"/>
      <c r="EM36" s="49"/>
      <c r="EN36" s="49"/>
      <c r="EO36" s="49"/>
      <c r="EP36" s="49"/>
      <c r="EQ36" s="49"/>
      <c r="ER36" s="49"/>
      <c r="ES36" s="49"/>
      <c r="ET36" s="49"/>
      <c r="EU36" s="49"/>
      <c r="EV36" s="49"/>
      <c r="EW36" s="49"/>
      <c r="EX36" s="49"/>
      <c r="EY36" s="49"/>
      <c r="EZ36" s="49"/>
      <c r="FA36" s="49"/>
      <c r="FB36" s="49"/>
      <c r="FC36" s="49"/>
      <c r="FD36" s="49"/>
      <c r="FE36" s="49"/>
      <c r="FF36" s="49"/>
      <c r="FG36" s="49"/>
      <c r="FH36" s="49"/>
      <c r="FI36" s="49"/>
      <c r="FJ36" s="49"/>
      <c r="FK36" s="49"/>
      <c r="FL36" s="49"/>
      <c r="FM36" s="49"/>
      <c r="FN36" s="49"/>
      <c r="FO36" s="49"/>
      <c r="FP36" s="49"/>
      <c r="FQ36" s="49"/>
      <c r="FR36" s="49"/>
      <c r="FS36" s="49"/>
      <c r="FT36" s="49"/>
      <c r="FU36" s="49"/>
      <c r="FV36" s="49"/>
      <c r="FW36" s="49"/>
      <c r="FX36" s="49"/>
      <c r="FY36" s="49"/>
      <c r="FZ36" s="49"/>
      <c r="GA36" s="49"/>
      <c r="GB36" s="49"/>
      <c r="GC36" s="49"/>
      <c r="GD36" s="49"/>
      <c r="GE36" s="50"/>
      <c r="GF36" s="50"/>
      <c r="GG36" s="50"/>
      <c r="GH36" s="50"/>
      <c r="GI36" s="50"/>
      <c r="GJ36" s="50"/>
      <c r="GK36" s="50"/>
      <c r="GL36" s="50"/>
      <c r="GM36" s="50"/>
      <c r="GN36" s="50"/>
    </row>
    <row r="37" spans="1:196" s="7" customFormat="1" ht="89.45" customHeight="1">
      <c r="A37" s="121"/>
      <c r="B37" s="106" t="s">
        <v>24</v>
      </c>
      <c r="C37" s="107">
        <v>1070</v>
      </c>
      <c r="D37" s="106" t="s">
        <v>65</v>
      </c>
      <c r="E37" s="299" t="s">
        <v>269</v>
      </c>
      <c r="F37" s="196">
        <v>558.1</v>
      </c>
      <c r="G37" s="197">
        <v>131.19999999999999</v>
      </c>
      <c r="H37" s="242">
        <v>121.8</v>
      </c>
      <c r="I37" s="194">
        <f t="shared" si="0"/>
        <v>1.0202543096949289E-3</v>
      </c>
      <c r="J37" s="189">
        <f t="shared" si="1"/>
        <v>-9.3999999999999915</v>
      </c>
      <c r="K37" s="190">
        <f t="shared" si="2"/>
        <v>0.92835365853658547</v>
      </c>
      <c r="L37" s="191"/>
      <c r="M37" s="223"/>
      <c r="N37" s="223"/>
      <c r="O37" s="224"/>
      <c r="P37" s="189">
        <f t="shared" si="3"/>
        <v>0</v>
      </c>
      <c r="Q37" s="190"/>
      <c r="R37" s="191">
        <f t="shared" si="7"/>
        <v>558.1</v>
      </c>
      <c r="S37" s="223">
        <f t="shared" si="6"/>
        <v>558.1</v>
      </c>
      <c r="T37" s="189">
        <f t="shared" si="6"/>
        <v>131.19999999999999</v>
      </c>
      <c r="U37" s="224">
        <f t="shared" si="8"/>
        <v>121.8</v>
      </c>
      <c r="V37" s="189">
        <f t="shared" si="4"/>
        <v>-9.3999999999999915</v>
      </c>
      <c r="W37" s="225">
        <f t="shared" si="5"/>
        <v>0.92835365853658547</v>
      </c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  <c r="BC37" s="32"/>
      <c r="BD37" s="32"/>
      <c r="BE37" s="32"/>
      <c r="BF37" s="32"/>
      <c r="BG37" s="32"/>
      <c r="BH37" s="32"/>
      <c r="BI37" s="32"/>
      <c r="BJ37" s="32"/>
      <c r="BK37" s="32"/>
      <c r="BL37" s="32"/>
      <c r="BM37" s="32"/>
      <c r="BN37" s="32"/>
      <c r="BO37" s="32"/>
      <c r="BP37" s="32"/>
      <c r="BQ37" s="32"/>
      <c r="BR37" s="32"/>
      <c r="BS37" s="32"/>
      <c r="BT37" s="32"/>
      <c r="BU37" s="32"/>
      <c r="BV37" s="32"/>
      <c r="BW37" s="32"/>
      <c r="BX37" s="32"/>
      <c r="BY37" s="32"/>
      <c r="BZ37" s="32"/>
      <c r="CA37" s="32"/>
      <c r="CB37" s="32"/>
      <c r="CC37" s="32"/>
      <c r="CD37" s="32"/>
      <c r="CE37" s="32"/>
      <c r="CF37" s="32"/>
      <c r="CG37" s="32"/>
      <c r="CH37" s="32"/>
      <c r="CI37" s="32"/>
      <c r="CJ37" s="32"/>
      <c r="CK37" s="32"/>
      <c r="CL37" s="32"/>
      <c r="CM37" s="32"/>
      <c r="CN37" s="32"/>
      <c r="CO37" s="32"/>
      <c r="CP37" s="32"/>
      <c r="CQ37" s="32"/>
      <c r="CR37" s="32"/>
      <c r="CS37" s="32"/>
      <c r="CT37" s="32"/>
      <c r="CU37" s="32"/>
      <c r="CV37" s="32"/>
      <c r="CW37" s="32"/>
      <c r="CX37" s="32"/>
      <c r="CY37" s="32"/>
      <c r="CZ37" s="32"/>
      <c r="DA37" s="32"/>
      <c r="DB37" s="32"/>
      <c r="DC37" s="32"/>
      <c r="DD37" s="32"/>
      <c r="DE37" s="32"/>
      <c r="DF37" s="32"/>
      <c r="DG37" s="32"/>
      <c r="DH37" s="32"/>
      <c r="DI37" s="32"/>
      <c r="DJ37" s="32"/>
      <c r="DK37" s="32"/>
      <c r="DL37" s="32"/>
      <c r="DM37" s="32"/>
      <c r="DN37" s="32"/>
      <c r="DO37" s="32"/>
      <c r="DP37" s="32"/>
      <c r="DQ37" s="32"/>
      <c r="DR37" s="32"/>
      <c r="DS37" s="32"/>
      <c r="DT37" s="32"/>
      <c r="DU37" s="32"/>
      <c r="DV37" s="32"/>
      <c r="DW37" s="32"/>
      <c r="DX37" s="32"/>
      <c r="DY37" s="32"/>
      <c r="DZ37" s="32"/>
      <c r="EA37" s="32"/>
      <c r="EB37" s="32"/>
      <c r="EC37" s="32"/>
      <c r="ED37" s="32"/>
      <c r="EE37" s="32"/>
      <c r="EF37" s="32"/>
      <c r="EG37" s="32"/>
      <c r="EH37" s="32"/>
      <c r="EI37" s="32"/>
      <c r="EJ37" s="32"/>
      <c r="EK37" s="32"/>
      <c r="EL37" s="32"/>
      <c r="EM37" s="32"/>
      <c r="EN37" s="32"/>
      <c r="EO37" s="32"/>
      <c r="EP37" s="32"/>
      <c r="EQ37" s="32"/>
      <c r="ER37" s="32"/>
      <c r="ES37" s="32"/>
      <c r="ET37" s="32"/>
      <c r="EU37" s="32"/>
      <c r="EV37" s="32"/>
      <c r="EW37" s="32"/>
      <c r="EX37" s="32"/>
      <c r="EY37" s="32"/>
      <c r="EZ37" s="32"/>
      <c r="FA37" s="32"/>
      <c r="FB37" s="32"/>
      <c r="FC37" s="32"/>
      <c r="FD37" s="32"/>
      <c r="FE37" s="32"/>
      <c r="FF37" s="32"/>
      <c r="FG37" s="32"/>
      <c r="FH37" s="32"/>
      <c r="FI37" s="32"/>
      <c r="FJ37" s="32"/>
      <c r="FK37" s="32"/>
      <c r="FL37" s="32"/>
      <c r="FM37" s="32"/>
      <c r="FN37" s="32"/>
      <c r="FO37" s="32"/>
      <c r="FP37" s="32"/>
      <c r="FQ37" s="32"/>
      <c r="FR37" s="32"/>
      <c r="FS37" s="32"/>
      <c r="FT37" s="32"/>
      <c r="FU37" s="32"/>
      <c r="FV37" s="32"/>
      <c r="FW37" s="32"/>
      <c r="FX37" s="32"/>
      <c r="FY37" s="32"/>
      <c r="FZ37" s="32"/>
      <c r="GA37" s="32"/>
      <c r="GB37" s="32"/>
      <c r="GC37" s="32"/>
      <c r="GD37" s="32"/>
      <c r="GE37" s="25"/>
      <c r="GF37" s="25"/>
      <c r="GG37" s="25"/>
      <c r="GH37" s="25"/>
      <c r="GI37" s="25"/>
      <c r="GJ37" s="25"/>
      <c r="GK37" s="25"/>
      <c r="GL37" s="25"/>
      <c r="GM37" s="25"/>
      <c r="GN37" s="25"/>
    </row>
    <row r="38" spans="1:196" s="27" customFormat="1" ht="49.9" customHeight="1">
      <c r="A38" s="170"/>
      <c r="B38" s="177"/>
      <c r="C38" s="178"/>
      <c r="D38" s="177"/>
      <c r="E38" s="176" t="s">
        <v>262</v>
      </c>
      <c r="F38" s="317">
        <v>507.3</v>
      </c>
      <c r="G38" s="318">
        <v>115.2</v>
      </c>
      <c r="H38" s="243">
        <v>111.7</v>
      </c>
      <c r="I38" s="238">
        <f t="shared" ref="I38:I95" si="11">H38/$H$6</f>
        <v>9.356519408286007E-4</v>
      </c>
      <c r="J38" s="229">
        <f t="shared" ref="J38:J86" si="12">H38-G38</f>
        <v>-3.5</v>
      </c>
      <c r="K38" s="230">
        <f t="shared" ref="K38:K102" si="13">H38/G38</f>
        <v>0.96961805555555558</v>
      </c>
      <c r="L38" s="231"/>
      <c r="M38" s="232"/>
      <c r="N38" s="232"/>
      <c r="O38" s="261"/>
      <c r="P38" s="229">
        <f t="shared" ref="P38:P86" si="14">O38-N38</f>
        <v>0</v>
      </c>
      <c r="Q38" s="230"/>
      <c r="R38" s="235">
        <f>SUM(F38,L38)</f>
        <v>507.3</v>
      </c>
      <c r="S38" s="229">
        <f>SUM(F38,M38)</f>
        <v>507.3</v>
      </c>
      <c r="T38" s="229">
        <f t="shared" si="6"/>
        <v>115.2</v>
      </c>
      <c r="U38" s="236">
        <f>SUM(H38,O38)</f>
        <v>111.7</v>
      </c>
      <c r="V38" s="229">
        <f t="shared" ref="V38:V96" si="15">U38-T38</f>
        <v>-3.5</v>
      </c>
      <c r="W38" s="230">
        <f t="shared" si="5"/>
        <v>0.96961805555555558</v>
      </c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/>
      <c r="BE38" s="39"/>
      <c r="BF38" s="39"/>
      <c r="BG38" s="39"/>
      <c r="BH38" s="39"/>
      <c r="BI38" s="39"/>
      <c r="BJ38" s="39"/>
      <c r="BK38" s="39"/>
      <c r="BL38" s="39"/>
      <c r="BM38" s="39"/>
      <c r="BN38" s="39"/>
      <c r="BO38" s="39"/>
      <c r="BP38" s="39"/>
      <c r="BQ38" s="39"/>
      <c r="BR38" s="39"/>
      <c r="BS38" s="39"/>
      <c r="BT38" s="39"/>
      <c r="BU38" s="39"/>
      <c r="BV38" s="39"/>
      <c r="BW38" s="39"/>
      <c r="BX38" s="39"/>
      <c r="BY38" s="39"/>
      <c r="BZ38" s="39"/>
      <c r="CA38" s="39"/>
      <c r="CB38" s="39"/>
      <c r="CC38" s="39"/>
      <c r="CD38" s="39"/>
      <c r="CE38" s="39"/>
      <c r="CF38" s="39"/>
      <c r="CG38" s="39"/>
      <c r="CH38" s="39"/>
      <c r="CI38" s="39"/>
      <c r="CJ38" s="39"/>
      <c r="CK38" s="39"/>
      <c r="CL38" s="39"/>
      <c r="CM38" s="39"/>
      <c r="CN38" s="39"/>
      <c r="CO38" s="39"/>
      <c r="CP38" s="39"/>
      <c r="CQ38" s="39"/>
      <c r="CR38" s="39"/>
      <c r="CS38" s="39"/>
      <c r="CT38" s="39"/>
      <c r="CU38" s="39"/>
      <c r="CV38" s="39"/>
      <c r="CW38" s="39"/>
      <c r="CX38" s="39"/>
      <c r="CY38" s="39"/>
      <c r="CZ38" s="39"/>
      <c r="DA38" s="39"/>
      <c r="DB38" s="39"/>
      <c r="DC38" s="39"/>
      <c r="DD38" s="39"/>
      <c r="DE38" s="39"/>
      <c r="DF38" s="39"/>
      <c r="DG38" s="39"/>
      <c r="DH38" s="39"/>
      <c r="DI38" s="39"/>
      <c r="DJ38" s="39"/>
      <c r="DK38" s="39"/>
      <c r="DL38" s="39"/>
      <c r="DM38" s="39"/>
      <c r="DN38" s="39"/>
      <c r="DO38" s="39"/>
      <c r="DP38" s="39"/>
      <c r="DQ38" s="39"/>
      <c r="DR38" s="39"/>
      <c r="DS38" s="39"/>
      <c r="DT38" s="39"/>
      <c r="DU38" s="39"/>
      <c r="DV38" s="39"/>
      <c r="DW38" s="39"/>
      <c r="DX38" s="39"/>
      <c r="DY38" s="39"/>
      <c r="DZ38" s="39"/>
      <c r="EA38" s="39"/>
      <c r="EB38" s="39"/>
      <c r="EC38" s="39"/>
      <c r="ED38" s="39"/>
      <c r="EE38" s="39"/>
      <c r="EF38" s="39"/>
      <c r="EG38" s="39"/>
      <c r="EH38" s="39"/>
      <c r="EI38" s="39"/>
      <c r="EJ38" s="39"/>
      <c r="EK38" s="39"/>
      <c r="EL38" s="39"/>
      <c r="EM38" s="39"/>
      <c r="EN38" s="39"/>
      <c r="EO38" s="39"/>
      <c r="EP38" s="39"/>
      <c r="EQ38" s="39"/>
      <c r="ER38" s="39"/>
      <c r="ES38" s="39"/>
      <c r="ET38" s="39"/>
      <c r="EU38" s="39"/>
      <c r="EV38" s="39"/>
      <c r="EW38" s="39"/>
      <c r="EX38" s="39"/>
      <c r="EY38" s="39"/>
      <c r="EZ38" s="39"/>
      <c r="FA38" s="39"/>
      <c r="FB38" s="39"/>
      <c r="FC38" s="39"/>
      <c r="FD38" s="39"/>
      <c r="FE38" s="39"/>
      <c r="FF38" s="39"/>
      <c r="FG38" s="39"/>
      <c r="FH38" s="39"/>
      <c r="FI38" s="39"/>
      <c r="FJ38" s="39"/>
      <c r="FK38" s="39"/>
      <c r="FL38" s="39"/>
      <c r="FM38" s="39"/>
      <c r="FN38" s="39"/>
      <c r="FO38" s="39"/>
      <c r="FP38" s="39"/>
      <c r="FQ38" s="39"/>
      <c r="FR38" s="39"/>
      <c r="FS38" s="39"/>
      <c r="FT38" s="39"/>
      <c r="FU38" s="39"/>
      <c r="FV38" s="39"/>
      <c r="FW38" s="39"/>
      <c r="FX38" s="39"/>
      <c r="FY38" s="39"/>
      <c r="FZ38" s="39"/>
      <c r="GA38" s="39"/>
      <c r="GB38" s="39"/>
      <c r="GC38" s="39"/>
      <c r="GD38" s="39"/>
      <c r="GE38" s="42"/>
      <c r="GF38" s="42"/>
      <c r="GG38" s="42"/>
      <c r="GH38" s="42"/>
      <c r="GI38" s="42"/>
      <c r="GJ38" s="42"/>
      <c r="GK38" s="42"/>
      <c r="GL38" s="42"/>
      <c r="GM38" s="42"/>
      <c r="GN38" s="42"/>
    </row>
    <row r="39" spans="1:196" s="27" customFormat="1" ht="80.45" hidden="1" customHeight="1">
      <c r="A39" s="170"/>
      <c r="B39" s="177"/>
      <c r="C39" s="178"/>
      <c r="D39" s="177"/>
      <c r="E39" s="176" t="s">
        <v>241</v>
      </c>
      <c r="F39" s="249"/>
      <c r="G39" s="250"/>
      <c r="H39" s="251"/>
      <c r="I39" s="238">
        <f t="shared" si="11"/>
        <v>0</v>
      </c>
      <c r="J39" s="229">
        <f t="shared" si="12"/>
        <v>0</v>
      </c>
      <c r="K39" s="230"/>
      <c r="L39" s="235"/>
      <c r="M39" s="229"/>
      <c r="N39" s="229"/>
      <c r="O39" s="236"/>
      <c r="P39" s="229">
        <f t="shared" si="14"/>
        <v>0</v>
      </c>
      <c r="Q39" s="230"/>
      <c r="R39" s="235">
        <f>SUM(F39,L39)</f>
        <v>0</v>
      </c>
      <c r="S39" s="229">
        <f>SUM(F39,M39)</f>
        <v>0</v>
      </c>
      <c r="T39" s="229">
        <f t="shared" si="6"/>
        <v>0</v>
      </c>
      <c r="U39" s="236">
        <f>SUM(H39,O39)</f>
        <v>0</v>
      </c>
      <c r="V39" s="229">
        <f t="shared" si="15"/>
        <v>0</v>
      </c>
      <c r="W39" s="244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9"/>
      <c r="AS39" s="39"/>
      <c r="AT39" s="39"/>
      <c r="AU39" s="39"/>
      <c r="AV39" s="39"/>
      <c r="AW39" s="39"/>
      <c r="AX39" s="39"/>
      <c r="AY39" s="39"/>
      <c r="AZ39" s="39"/>
      <c r="BA39" s="39"/>
      <c r="BB39" s="39"/>
      <c r="BC39" s="39"/>
      <c r="BD39" s="39"/>
      <c r="BE39" s="39"/>
      <c r="BF39" s="39"/>
      <c r="BG39" s="39"/>
      <c r="BH39" s="39"/>
      <c r="BI39" s="39"/>
      <c r="BJ39" s="39"/>
      <c r="BK39" s="39"/>
      <c r="BL39" s="39"/>
      <c r="BM39" s="39"/>
      <c r="BN39" s="39"/>
      <c r="BO39" s="39"/>
      <c r="BP39" s="39"/>
      <c r="BQ39" s="39"/>
      <c r="BR39" s="39"/>
      <c r="BS39" s="39"/>
      <c r="BT39" s="39"/>
      <c r="BU39" s="39"/>
      <c r="BV39" s="39"/>
      <c r="BW39" s="39"/>
      <c r="BX39" s="39"/>
      <c r="BY39" s="39"/>
      <c r="BZ39" s="39"/>
      <c r="CA39" s="39"/>
      <c r="CB39" s="39"/>
      <c r="CC39" s="39"/>
      <c r="CD39" s="39"/>
      <c r="CE39" s="39"/>
      <c r="CF39" s="39"/>
      <c r="CG39" s="39"/>
      <c r="CH39" s="39"/>
      <c r="CI39" s="39"/>
      <c r="CJ39" s="39"/>
      <c r="CK39" s="39"/>
      <c r="CL39" s="39"/>
      <c r="CM39" s="39"/>
      <c r="CN39" s="39"/>
      <c r="CO39" s="39"/>
      <c r="CP39" s="39"/>
      <c r="CQ39" s="39"/>
      <c r="CR39" s="39"/>
      <c r="CS39" s="39"/>
      <c r="CT39" s="39"/>
      <c r="CU39" s="39"/>
      <c r="CV39" s="39"/>
      <c r="CW39" s="39"/>
      <c r="CX39" s="39"/>
      <c r="CY39" s="39"/>
      <c r="CZ39" s="39"/>
      <c r="DA39" s="39"/>
      <c r="DB39" s="39"/>
      <c r="DC39" s="39"/>
      <c r="DD39" s="39"/>
      <c r="DE39" s="39"/>
      <c r="DF39" s="39"/>
      <c r="DG39" s="39"/>
      <c r="DH39" s="39"/>
      <c r="DI39" s="39"/>
      <c r="DJ39" s="39"/>
      <c r="DK39" s="39"/>
      <c r="DL39" s="39"/>
      <c r="DM39" s="39"/>
      <c r="DN39" s="39"/>
      <c r="DO39" s="39"/>
      <c r="DP39" s="39"/>
      <c r="DQ39" s="39"/>
      <c r="DR39" s="39"/>
      <c r="DS39" s="39"/>
      <c r="DT39" s="39"/>
      <c r="DU39" s="39"/>
      <c r="DV39" s="39"/>
      <c r="DW39" s="39"/>
      <c r="DX39" s="39"/>
      <c r="DY39" s="39"/>
      <c r="DZ39" s="39"/>
      <c r="EA39" s="39"/>
      <c r="EB39" s="39"/>
      <c r="EC39" s="39"/>
      <c r="ED39" s="39"/>
      <c r="EE39" s="39"/>
      <c r="EF39" s="39"/>
      <c r="EG39" s="39"/>
      <c r="EH39" s="39"/>
      <c r="EI39" s="39"/>
      <c r="EJ39" s="39"/>
      <c r="EK39" s="39"/>
      <c r="EL39" s="39"/>
      <c r="EM39" s="39"/>
      <c r="EN39" s="39"/>
      <c r="EO39" s="39"/>
      <c r="EP39" s="39"/>
      <c r="EQ39" s="39"/>
      <c r="ER39" s="39"/>
      <c r="ES39" s="39"/>
      <c r="ET39" s="39"/>
      <c r="EU39" s="39"/>
      <c r="EV39" s="39"/>
      <c r="EW39" s="39"/>
      <c r="EX39" s="39"/>
      <c r="EY39" s="39"/>
      <c r="EZ39" s="39"/>
      <c r="FA39" s="39"/>
      <c r="FB39" s="39"/>
      <c r="FC39" s="39"/>
      <c r="FD39" s="39"/>
      <c r="FE39" s="39"/>
      <c r="FF39" s="39"/>
      <c r="FG39" s="39"/>
      <c r="FH39" s="39"/>
      <c r="FI39" s="39"/>
      <c r="FJ39" s="39"/>
      <c r="FK39" s="39"/>
      <c r="FL39" s="39"/>
      <c r="FM39" s="39"/>
      <c r="FN39" s="39"/>
      <c r="FO39" s="39"/>
      <c r="FP39" s="39"/>
      <c r="FQ39" s="39"/>
      <c r="FR39" s="39"/>
      <c r="FS39" s="39"/>
      <c r="FT39" s="39"/>
      <c r="FU39" s="39"/>
      <c r="FV39" s="39"/>
      <c r="FW39" s="39"/>
      <c r="FX39" s="39"/>
      <c r="FY39" s="39"/>
      <c r="FZ39" s="39"/>
      <c r="GA39" s="39"/>
      <c r="GB39" s="39"/>
      <c r="GC39" s="39"/>
      <c r="GD39" s="39"/>
      <c r="GE39" s="42"/>
      <c r="GF39" s="42"/>
      <c r="GG39" s="42"/>
      <c r="GH39" s="42"/>
      <c r="GI39" s="42"/>
      <c r="GJ39" s="42"/>
      <c r="GK39" s="42"/>
      <c r="GL39" s="42"/>
      <c r="GM39" s="42"/>
      <c r="GN39" s="42"/>
    </row>
    <row r="40" spans="1:196" ht="51.6" customHeight="1">
      <c r="A40" s="121"/>
      <c r="B40" s="108" t="s">
        <v>25</v>
      </c>
      <c r="C40" s="96" t="s">
        <v>62</v>
      </c>
      <c r="D40" s="96" t="s">
        <v>63</v>
      </c>
      <c r="E40" s="137" t="s">
        <v>60</v>
      </c>
      <c r="F40" s="196">
        <v>4955.3</v>
      </c>
      <c r="G40" s="197">
        <v>1263.8</v>
      </c>
      <c r="H40" s="242">
        <v>977.4</v>
      </c>
      <c r="I40" s="194">
        <f t="shared" si="11"/>
        <v>8.1871638940543799E-3</v>
      </c>
      <c r="J40" s="189">
        <f t="shared" si="12"/>
        <v>-286.39999999999998</v>
      </c>
      <c r="K40" s="190">
        <f t="shared" si="13"/>
        <v>0.773381864219022</v>
      </c>
      <c r="L40" s="191">
        <v>52</v>
      </c>
      <c r="M40" s="223">
        <v>52</v>
      </c>
      <c r="N40" s="223">
        <v>30</v>
      </c>
      <c r="O40" s="224"/>
      <c r="P40" s="189">
        <f t="shared" si="14"/>
        <v>-30</v>
      </c>
      <c r="Q40" s="190"/>
      <c r="R40" s="191">
        <f t="shared" si="7"/>
        <v>5007.3</v>
      </c>
      <c r="S40" s="223">
        <f t="shared" si="6"/>
        <v>5007.3</v>
      </c>
      <c r="T40" s="189">
        <f t="shared" si="6"/>
        <v>1293.8</v>
      </c>
      <c r="U40" s="224">
        <f t="shared" si="8"/>
        <v>977.4</v>
      </c>
      <c r="V40" s="189">
        <f t="shared" si="15"/>
        <v>-316.39999999999998</v>
      </c>
      <c r="W40" s="225">
        <f t="shared" si="5"/>
        <v>0.75544906477044371</v>
      </c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</row>
    <row r="41" spans="1:196" ht="36" customHeight="1">
      <c r="A41" s="121"/>
      <c r="B41" s="108"/>
      <c r="C41" s="96" t="s">
        <v>150</v>
      </c>
      <c r="D41" s="96" t="s">
        <v>63</v>
      </c>
      <c r="E41" s="129" t="s">
        <v>270</v>
      </c>
      <c r="F41" s="196">
        <v>7443.5</v>
      </c>
      <c r="G41" s="197">
        <v>1812.2</v>
      </c>
      <c r="H41" s="242">
        <v>1664</v>
      </c>
      <c r="I41" s="194">
        <f t="shared" si="11"/>
        <v>1.3938449682531705E-2</v>
      </c>
      <c r="J41" s="189">
        <f t="shared" si="12"/>
        <v>-148.20000000000005</v>
      </c>
      <c r="K41" s="190">
        <f t="shared" si="13"/>
        <v>0.9182209469153515</v>
      </c>
      <c r="L41" s="191">
        <v>364.1</v>
      </c>
      <c r="M41" s="223">
        <v>364.1</v>
      </c>
      <c r="N41" s="223">
        <v>139.30000000000001</v>
      </c>
      <c r="O41" s="224">
        <v>139.30000000000001</v>
      </c>
      <c r="P41" s="189">
        <f t="shared" si="14"/>
        <v>0</v>
      </c>
      <c r="Q41" s="190">
        <f>O41/N41</f>
        <v>1</v>
      </c>
      <c r="R41" s="191">
        <f t="shared" si="7"/>
        <v>7807.6</v>
      </c>
      <c r="S41" s="223">
        <f t="shared" si="6"/>
        <v>7807.6</v>
      </c>
      <c r="T41" s="189">
        <f t="shared" si="6"/>
        <v>1951.5</v>
      </c>
      <c r="U41" s="224">
        <f t="shared" si="8"/>
        <v>1803.3</v>
      </c>
      <c r="V41" s="189">
        <f t="shared" si="15"/>
        <v>-148.20000000000005</v>
      </c>
      <c r="W41" s="225">
        <f t="shared" si="5"/>
        <v>0.92405841660261334</v>
      </c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</row>
    <row r="42" spans="1:196" ht="32.25" customHeight="1">
      <c r="A42" s="121"/>
      <c r="B42" s="108" t="s">
        <v>26</v>
      </c>
      <c r="C42" s="96" t="s">
        <v>64</v>
      </c>
      <c r="D42" s="96" t="s">
        <v>61</v>
      </c>
      <c r="E42" s="137" t="s">
        <v>271</v>
      </c>
      <c r="F42" s="196">
        <v>1865.5</v>
      </c>
      <c r="G42" s="197">
        <v>470.7</v>
      </c>
      <c r="H42" s="242">
        <v>373.8</v>
      </c>
      <c r="I42" s="194">
        <f t="shared" si="11"/>
        <v>3.1311252952706441E-3</v>
      </c>
      <c r="J42" s="189">
        <f t="shared" si="12"/>
        <v>-96.899999999999977</v>
      </c>
      <c r="K42" s="190">
        <f t="shared" si="13"/>
        <v>0.79413639260675595</v>
      </c>
      <c r="L42" s="191">
        <v>20</v>
      </c>
      <c r="M42" s="223">
        <v>20</v>
      </c>
      <c r="N42" s="223"/>
      <c r="O42" s="224"/>
      <c r="P42" s="189">
        <f t="shared" si="14"/>
        <v>0</v>
      </c>
      <c r="Q42" s="190"/>
      <c r="R42" s="191">
        <f t="shared" si="7"/>
        <v>1885.5</v>
      </c>
      <c r="S42" s="223">
        <f t="shared" si="6"/>
        <v>1885.5</v>
      </c>
      <c r="T42" s="189">
        <f t="shared" si="6"/>
        <v>470.7</v>
      </c>
      <c r="U42" s="224">
        <f t="shared" si="8"/>
        <v>373.8</v>
      </c>
      <c r="V42" s="189">
        <f t="shared" si="15"/>
        <v>-96.899999999999977</v>
      </c>
      <c r="W42" s="225">
        <f t="shared" si="5"/>
        <v>0.79413639260675595</v>
      </c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</row>
    <row r="43" spans="1:196" ht="37.9" customHeight="1">
      <c r="A43" s="121"/>
      <c r="B43" s="108" t="s">
        <v>27</v>
      </c>
      <c r="C43" s="96" t="s">
        <v>137</v>
      </c>
      <c r="D43" s="96" t="s">
        <v>61</v>
      </c>
      <c r="E43" s="137" t="s">
        <v>138</v>
      </c>
      <c r="F43" s="196">
        <v>6465.5</v>
      </c>
      <c r="G43" s="197">
        <v>2123.4</v>
      </c>
      <c r="H43" s="242">
        <v>1741.2</v>
      </c>
      <c r="I43" s="194">
        <f t="shared" si="11"/>
        <v>1.4585113333668392E-2</v>
      </c>
      <c r="J43" s="189">
        <f t="shared" si="12"/>
        <v>-382.20000000000005</v>
      </c>
      <c r="K43" s="190">
        <f t="shared" si="13"/>
        <v>0.82000565131393044</v>
      </c>
      <c r="L43" s="191">
        <v>69.599999999999994</v>
      </c>
      <c r="M43" s="223">
        <v>69.599999999999994</v>
      </c>
      <c r="N43" s="223">
        <v>49.6</v>
      </c>
      <c r="O43" s="224"/>
      <c r="P43" s="189">
        <f t="shared" si="14"/>
        <v>-49.6</v>
      </c>
      <c r="Q43" s="190"/>
      <c r="R43" s="191">
        <f t="shared" si="7"/>
        <v>6535.1</v>
      </c>
      <c r="S43" s="223">
        <f t="shared" si="6"/>
        <v>6535.1</v>
      </c>
      <c r="T43" s="189">
        <f t="shared" si="6"/>
        <v>2173</v>
      </c>
      <c r="U43" s="224">
        <f t="shared" si="8"/>
        <v>1741.2</v>
      </c>
      <c r="V43" s="189">
        <f t="shared" si="15"/>
        <v>-431.79999999999995</v>
      </c>
      <c r="W43" s="225">
        <f t="shared" si="5"/>
        <v>0.80128854118729864</v>
      </c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</row>
    <row r="44" spans="1:196" ht="18.75" customHeight="1">
      <c r="A44" s="121"/>
      <c r="B44" s="108" t="s">
        <v>27</v>
      </c>
      <c r="C44" s="96" t="s">
        <v>169</v>
      </c>
      <c r="D44" s="96" t="s">
        <v>61</v>
      </c>
      <c r="E44" s="137" t="s">
        <v>170</v>
      </c>
      <c r="F44" s="196">
        <v>10.9</v>
      </c>
      <c r="G44" s="197">
        <v>3.6</v>
      </c>
      <c r="H44" s="242">
        <v>1.8</v>
      </c>
      <c r="I44" s="322">
        <f t="shared" si="11"/>
        <v>1.5077649896969392E-5</v>
      </c>
      <c r="J44" s="189">
        <f t="shared" si="12"/>
        <v>-1.8</v>
      </c>
      <c r="K44" s="190">
        <f t="shared" si="13"/>
        <v>0.5</v>
      </c>
      <c r="L44" s="191"/>
      <c r="M44" s="223"/>
      <c r="N44" s="223"/>
      <c r="O44" s="224"/>
      <c r="P44" s="189">
        <f t="shared" si="14"/>
        <v>0</v>
      </c>
      <c r="Q44" s="190"/>
      <c r="R44" s="191">
        <f t="shared" si="7"/>
        <v>10.9</v>
      </c>
      <c r="S44" s="223">
        <f t="shared" si="6"/>
        <v>10.9</v>
      </c>
      <c r="T44" s="189">
        <f t="shared" si="6"/>
        <v>3.6</v>
      </c>
      <c r="U44" s="224">
        <f t="shared" si="8"/>
        <v>1.8</v>
      </c>
      <c r="V44" s="189">
        <f t="shared" si="15"/>
        <v>-1.8</v>
      </c>
      <c r="W44" s="225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</row>
    <row r="45" spans="1:196" ht="32.25" customHeight="1">
      <c r="A45" s="121"/>
      <c r="B45" s="108" t="s">
        <v>27</v>
      </c>
      <c r="C45" s="96" t="s">
        <v>208</v>
      </c>
      <c r="D45" s="97" t="s">
        <v>61</v>
      </c>
      <c r="E45" s="137" t="s">
        <v>209</v>
      </c>
      <c r="F45" s="196">
        <v>1590.1</v>
      </c>
      <c r="G45" s="197">
        <v>732.4</v>
      </c>
      <c r="H45" s="242">
        <v>337.3</v>
      </c>
      <c r="I45" s="194">
        <f t="shared" si="11"/>
        <v>2.8253840612487645E-3</v>
      </c>
      <c r="J45" s="189">
        <f t="shared" si="12"/>
        <v>-395.09999999999997</v>
      </c>
      <c r="K45" s="190">
        <f t="shared" si="13"/>
        <v>0.46054068814855276</v>
      </c>
      <c r="L45" s="191"/>
      <c r="M45" s="189">
        <v>0.3</v>
      </c>
      <c r="N45" s="223">
        <v>0.3</v>
      </c>
      <c r="O45" s="224">
        <v>0.3</v>
      </c>
      <c r="P45" s="189">
        <f t="shared" si="14"/>
        <v>0</v>
      </c>
      <c r="Q45" s="190">
        <f>O45/N45</f>
        <v>1</v>
      </c>
      <c r="R45" s="191">
        <f t="shared" si="7"/>
        <v>1590.1</v>
      </c>
      <c r="S45" s="223">
        <f t="shared" si="6"/>
        <v>1590.3999999999999</v>
      </c>
      <c r="T45" s="189">
        <f t="shared" si="6"/>
        <v>732.69999999999993</v>
      </c>
      <c r="U45" s="224">
        <f t="shared" si="8"/>
        <v>337.6</v>
      </c>
      <c r="V45" s="189">
        <f t="shared" si="15"/>
        <v>-395.09999999999991</v>
      </c>
      <c r="W45" s="225">
        <f t="shared" si="5"/>
        <v>0.46076156680769764</v>
      </c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</row>
    <row r="46" spans="1:196" s="27" customFormat="1" ht="67.900000000000006" customHeight="1">
      <c r="A46" s="170"/>
      <c r="B46" s="177"/>
      <c r="C46" s="172"/>
      <c r="D46" s="172"/>
      <c r="E46" s="180" t="s">
        <v>237</v>
      </c>
      <c r="F46" s="317">
        <v>232.8</v>
      </c>
      <c r="G46" s="318">
        <v>232.8</v>
      </c>
      <c r="H46" s="243">
        <v>153.1</v>
      </c>
      <c r="I46" s="238">
        <f t="shared" si="11"/>
        <v>1.2824378884588965E-3</v>
      </c>
      <c r="J46" s="229">
        <f t="shared" si="12"/>
        <v>-79.700000000000017</v>
      </c>
      <c r="K46" s="230">
        <f t="shared" si="13"/>
        <v>0.65764604810996563</v>
      </c>
      <c r="L46" s="235"/>
      <c r="M46" s="229"/>
      <c r="N46" s="229"/>
      <c r="O46" s="236"/>
      <c r="P46" s="217">
        <f t="shared" si="14"/>
        <v>0</v>
      </c>
      <c r="Q46" s="244"/>
      <c r="R46" s="235">
        <f t="shared" si="7"/>
        <v>232.8</v>
      </c>
      <c r="S46" s="229">
        <f t="shared" si="6"/>
        <v>232.8</v>
      </c>
      <c r="T46" s="229">
        <f t="shared" si="6"/>
        <v>232.8</v>
      </c>
      <c r="U46" s="236">
        <f t="shared" si="8"/>
        <v>153.1</v>
      </c>
      <c r="V46" s="229">
        <f t="shared" si="15"/>
        <v>-79.700000000000017</v>
      </c>
      <c r="W46" s="230">
        <f t="shared" si="5"/>
        <v>0.65764604810996563</v>
      </c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9"/>
      <c r="AS46" s="39"/>
      <c r="AT46" s="39"/>
      <c r="AU46" s="39"/>
      <c r="AV46" s="39"/>
      <c r="AW46" s="39"/>
      <c r="AX46" s="39"/>
      <c r="AY46" s="39"/>
      <c r="AZ46" s="39"/>
      <c r="BA46" s="39"/>
      <c r="BB46" s="39"/>
      <c r="BC46" s="39"/>
      <c r="BD46" s="39"/>
      <c r="BE46" s="39"/>
      <c r="BF46" s="39"/>
      <c r="BG46" s="39"/>
      <c r="BH46" s="39"/>
      <c r="BI46" s="39"/>
      <c r="BJ46" s="39"/>
      <c r="BK46" s="39"/>
      <c r="BL46" s="39"/>
      <c r="BM46" s="39"/>
      <c r="BN46" s="39"/>
      <c r="BO46" s="39"/>
      <c r="BP46" s="39"/>
      <c r="BQ46" s="39"/>
      <c r="BR46" s="39"/>
      <c r="BS46" s="39"/>
      <c r="BT46" s="39"/>
      <c r="BU46" s="39"/>
      <c r="BV46" s="39"/>
      <c r="BW46" s="39"/>
      <c r="BX46" s="39"/>
      <c r="BY46" s="39"/>
      <c r="BZ46" s="39"/>
      <c r="CA46" s="39"/>
      <c r="CB46" s="39"/>
      <c r="CC46" s="39"/>
      <c r="CD46" s="39"/>
      <c r="CE46" s="39"/>
      <c r="CF46" s="39"/>
      <c r="CG46" s="39"/>
      <c r="CH46" s="39"/>
      <c r="CI46" s="39"/>
      <c r="CJ46" s="39"/>
      <c r="CK46" s="39"/>
      <c r="CL46" s="39"/>
      <c r="CM46" s="39"/>
      <c r="CN46" s="39"/>
      <c r="CO46" s="39"/>
      <c r="CP46" s="39"/>
      <c r="CQ46" s="39"/>
      <c r="CR46" s="39"/>
      <c r="CS46" s="39"/>
      <c r="CT46" s="39"/>
      <c r="CU46" s="39"/>
      <c r="CV46" s="39"/>
      <c r="CW46" s="39"/>
      <c r="CX46" s="39"/>
      <c r="CY46" s="39"/>
      <c r="CZ46" s="39"/>
      <c r="DA46" s="39"/>
      <c r="DB46" s="39"/>
      <c r="DC46" s="39"/>
      <c r="DD46" s="39"/>
      <c r="DE46" s="39"/>
      <c r="DF46" s="39"/>
      <c r="DG46" s="39"/>
      <c r="DH46" s="39"/>
      <c r="DI46" s="39"/>
      <c r="DJ46" s="39"/>
      <c r="DK46" s="39"/>
      <c r="DL46" s="39"/>
      <c r="DM46" s="39"/>
      <c r="DN46" s="39"/>
      <c r="DO46" s="39"/>
      <c r="DP46" s="39"/>
      <c r="DQ46" s="39"/>
      <c r="DR46" s="39"/>
      <c r="DS46" s="39"/>
      <c r="DT46" s="39"/>
      <c r="DU46" s="39"/>
      <c r="DV46" s="39"/>
      <c r="DW46" s="39"/>
      <c r="DX46" s="39"/>
      <c r="DY46" s="39"/>
      <c r="DZ46" s="39"/>
      <c r="EA46" s="39"/>
      <c r="EB46" s="39"/>
      <c r="EC46" s="39"/>
      <c r="ED46" s="39"/>
      <c r="EE46" s="39"/>
      <c r="EF46" s="39"/>
      <c r="EG46" s="39"/>
      <c r="EH46" s="39"/>
      <c r="EI46" s="39"/>
      <c r="EJ46" s="39"/>
      <c r="EK46" s="39"/>
      <c r="EL46" s="39"/>
      <c r="EM46" s="39"/>
      <c r="EN46" s="39"/>
      <c r="EO46" s="39"/>
      <c r="EP46" s="39"/>
      <c r="EQ46" s="39"/>
      <c r="ER46" s="39"/>
      <c r="ES46" s="39"/>
      <c r="ET46" s="39"/>
      <c r="EU46" s="39"/>
      <c r="EV46" s="39"/>
      <c r="EW46" s="39"/>
      <c r="EX46" s="39"/>
      <c r="EY46" s="39"/>
      <c r="EZ46" s="39"/>
      <c r="FA46" s="39"/>
      <c r="FB46" s="39"/>
      <c r="FC46" s="39"/>
      <c r="FD46" s="39"/>
      <c r="FE46" s="39"/>
      <c r="FF46" s="39"/>
      <c r="FG46" s="39"/>
      <c r="FH46" s="39"/>
      <c r="FI46" s="39"/>
      <c r="FJ46" s="39"/>
      <c r="FK46" s="39"/>
      <c r="FL46" s="39"/>
      <c r="FM46" s="39"/>
      <c r="FN46" s="39"/>
      <c r="FO46" s="39"/>
      <c r="FP46" s="39"/>
      <c r="FQ46" s="39"/>
      <c r="FR46" s="39"/>
      <c r="FS46" s="39"/>
      <c r="FT46" s="39"/>
      <c r="FU46" s="39"/>
      <c r="FV46" s="39"/>
      <c r="FW46" s="39"/>
      <c r="FX46" s="39"/>
      <c r="FY46" s="39"/>
      <c r="FZ46" s="39"/>
      <c r="GA46" s="39"/>
      <c r="GB46" s="39"/>
      <c r="GC46" s="39"/>
      <c r="GD46" s="39"/>
      <c r="GE46" s="42"/>
      <c r="GF46" s="42"/>
      <c r="GG46" s="42"/>
      <c r="GH46" s="42"/>
      <c r="GI46" s="42"/>
      <c r="GJ46" s="42"/>
      <c r="GK46" s="42"/>
      <c r="GL46" s="42"/>
      <c r="GM46" s="42"/>
      <c r="GN46" s="42"/>
    </row>
    <row r="47" spans="1:196" s="4" customFormat="1" ht="27" customHeight="1">
      <c r="A47" s="166">
        <v>3</v>
      </c>
      <c r="B47" s="109" t="s">
        <v>43</v>
      </c>
      <c r="C47" s="109" t="s">
        <v>116</v>
      </c>
      <c r="D47" s="109"/>
      <c r="E47" s="131" t="s">
        <v>44</v>
      </c>
      <c r="F47" s="182">
        <f>F48+F51+F52+F53+F55+F56+F58</f>
        <v>20155.7</v>
      </c>
      <c r="G47" s="183">
        <f>G48+G51+G52+G53+G55+G56+G58</f>
        <v>16468.7</v>
      </c>
      <c r="H47" s="213">
        <f>H48+H51+H52+H53+H55+H56+H58</f>
        <v>15363.7</v>
      </c>
      <c r="I47" s="184">
        <f t="shared" si="11"/>
        <v>0.12869360540114927</v>
      </c>
      <c r="J47" s="183">
        <f t="shared" si="12"/>
        <v>-1105</v>
      </c>
      <c r="K47" s="185">
        <f t="shared" si="13"/>
        <v>0.93290302209646181</v>
      </c>
      <c r="L47" s="182">
        <f>L48+L51+L52+L53+L55+L56+L58</f>
        <v>1959.9</v>
      </c>
      <c r="M47" s="183">
        <f>M48+M51+M52+M53+M55+M56+M58</f>
        <v>1981.8000000000002</v>
      </c>
      <c r="N47" s="183">
        <f>N48+N51+N52+N53+N55+N56+N58</f>
        <v>1824.8000000000002</v>
      </c>
      <c r="O47" s="213">
        <f>O48+O51+O52+O53+O55+O56+O58</f>
        <v>1752.8000000000002</v>
      </c>
      <c r="P47" s="183">
        <f t="shared" si="14"/>
        <v>-72</v>
      </c>
      <c r="Q47" s="185">
        <f>O47/N47</f>
        <v>0.96054362121876369</v>
      </c>
      <c r="R47" s="182">
        <f>R48+R51+R52+R53+R55+R56+R58</f>
        <v>22115.599999999999</v>
      </c>
      <c r="S47" s="183">
        <f>S48+S51+S52+S53+S55+S56+S58</f>
        <v>22137.5</v>
      </c>
      <c r="T47" s="183">
        <f>T48+T51+T52+T53+T55+T56+T58</f>
        <v>18293.5</v>
      </c>
      <c r="U47" s="213">
        <f>U48+U51+U52+U53+U55+U56+U58</f>
        <v>17116.5</v>
      </c>
      <c r="V47" s="183">
        <f t="shared" si="15"/>
        <v>-1177</v>
      </c>
      <c r="W47" s="185">
        <f t="shared" si="5"/>
        <v>0.93566020717741272</v>
      </c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1"/>
      <c r="AI47" s="51"/>
      <c r="AJ47" s="51"/>
      <c r="AK47" s="51"/>
      <c r="AL47" s="51"/>
      <c r="AM47" s="51"/>
      <c r="AN47" s="51"/>
      <c r="AO47" s="51"/>
      <c r="AP47" s="51"/>
      <c r="AQ47" s="51"/>
      <c r="AR47" s="52"/>
      <c r="AS47" s="52"/>
      <c r="AT47" s="52"/>
      <c r="AU47" s="52"/>
      <c r="AV47" s="52"/>
      <c r="AW47" s="52"/>
      <c r="AX47" s="52"/>
      <c r="AY47" s="52"/>
      <c r="AZ47" s="52"/>
      <c r="BA47" s="52"/>
      <c r="BB47" s="52"/>
      <c r="BC47" s="52"/>
      <c r="BD47" s="52"/>
      <c r="BE47" s="52"/>
      <c r="BF47" s="52"/>
      <c r="BG47" s="52"/>
      <c r="BH47" s="52"/>
      <c r="BI47" s="52"/>
      <c r="BJ47" s="52"/>
      <c r="BK47" s="52"/>
      <c r="BL47" s="52"/>
      <c r="BM47" s="52"/>
      <c r="BN47" s="52"/>
      <c r="BO47" s="52"/>
      <c r="BP47" s="52"/>
      <c r="BQ47" s="52"/>
      <c r="BR47" s="52"/>
      <c r="BS47" s="52"/>
      <c r="BT47" s="52"/>
      <c r="BU47" s="52"/>
      <c r="BV47" s="52"/>
      <c r="BW47" s="52"/>
      <c r="BX47" s="52"/>
      <c r="BY47" s="52"/>
      <c r="BZ47" s="52"/>
      <c r="CA47" s="52"/>
      <c r="CB47" s="52"/>
      <c r="CC47" s="52"/>
      <c r="CD47" s="52"/>
      <c r="CE47" s="52"/>
      <c r="CF47" s="52"/>
      <c r="CG47" s="52"/>
      <c r="CH47" s="52"/>
      <c r="CI47" s="52"/>
      <c r="CJ47" s="52"/>
      <c r="CK47" s="52"/>
      <c r="CL47" s="52"/>
      <c r="CM47" s="52"/>
      <c r="CN47" s="52"/>
      <c r="CO47" s="52"/>
      <c r="CP47" s="52"/>
      <c r="CQ47" s="52"/>
      <c r="CR47" s="52"/>
      <c r="CS47" s="52"/>
      <c r="CT47" s="52"/>
      <c r="CU47" s="52"/>
      <c r="CV47" s="52"/>
      <c r="CW47" s="52"/>
      <c r="CX47" s="52"/>
      <c r="CY47" s="52"/>
      <c r="CZ47" s="52"/>
      <c r="DA47" s="52"/>
      <c r="DB47" s="52"/>
      <c r="DC47" s="52"/>
      <c r="DD47" s="52"/>
      <c r="DE47" s="52"/>
      <c r="DF47" s="52"/>
      <c r="DG47" s="52"/>
      <c r="DH47" s="52"/>
      <c r="DI47" s="52"/>
      <c r="DJ47" s="52"/>
      <c r="DK47" s="52"/>
      <c r="DL47" s="52"/>
      <c r="DM47" s="52"/>
      <c r="DN47" s="52"/>
      <c r="DO47" s="52"/>
      <c r="DP47" s="52"/>
      <c r="DQ47" s="52"/>
      <c r="DR47" s="52"/>
      <c r="DS47" s="52"/>
      <c r="DT47" s="52"/>
      <c r="DU47" s="52"/>
      <c r="DV47" s="52"/>
      <c r="DW47" s="52"/>
      <c r="DX47" s="52"/>
      <c r="DY47" s="52"/>
      <c r="DZ47" s="52"/>
      <c r="EA47" s="52"/>
      <c r="EB47" s="52"/>
      <c r="EC47" s="52"/>
      <c r="ED47" s="52"/>
      <c r="EE47" s="52"/>
      <c r="EF47" s="52"/>
      <c r="EG47" s="52"/>
      <c r="EH47" s="52"/>
      <c r="EI47" s="52"/>
      <c r="EJ47" s="52"/>
      <c r="EK47" s="52"/>
      <c r="EL47" s="52"/>
      <c r="EM47" s="52"/>
      <c r="EN47" s="52"/>
      <c r="EO47" s="52"/>
      <c r="EP47" s="52"/>
      <c r="EQ47" s="52"/>
      <c r="ER47" s="52"/>
      <c r="ES47" s="52"/>
      <c r="ET47" s="52"/>
      <c r="EU47" s="52"/>
      <c r="EV47" s="52"/>
      <c r="EW47" s="52"/>
      <c r="EX47" s="52"/>
      <c r="EY47" s="52"/>
      <c r="EZ47" s="52"/>
      <c r="FA47" s="52"/>
      <c r="FB47" s="52"/>
      <c r="FC47" s="52"/>
      <c r="FD47" s="52"/>
      <c r="FE47" s="52"/>
      <c r="FF47" s="52"/>
      <c r="FG47" s="52"/>
      <c r="FH47" s="52"/>
      <c r="FI47" s="52"/>
      <c r="FJ47" s="52"/>
      <c r="FK47" s="52"/>
      <c r="FL47" s="52"/>
      <c r="FM47" s="52"/>
      <c r="FN47" s="52"/>
      <c r="FO47" s="52"/>
      <c r="FP47" s="52"/>
      <c r="FQ47" s="52"/>
      <c r="FR47" s="52"/>
      <c r="FS47" s="52"/>
      <c r="FT47" s="52"/>
      <c r="FU47" s="52"/>
      <c r="FV47" s="52"/>
      <c r="FW47" s="52"/>
      <c r="FX47" s="52"/>
      <c r="FY47" s="52"/>
      <c r="FZ47" s="52"/>
      <c r="GA47" s="52"/>
      <c r="GB47" s="52"/>
      <c r="GC47" s="52"/>
      <c r="GD47" s="52"/>
      <c r="GE47" s="53"/>
      <c r="GF47" s="53"/>
      <c r="GG47" s="53"/>
      <c r="GH47" s="53"/>
      <c r="GI47" s="53"/>
      <c r="GJ47" s="53"/>
      <c r="GK47" s="53"/>
      <c r="GL47" s="53"/>
      <c r="GM47" s="53"/>
      <c r="GN47" s="53"/>
    </row>
    <row r="48" spans="1:196" ht="37.15" customHeight="1">
      <c r="A48" s="121"/>
      <c r="B48" s="95" t="s">
        <v>45</v>
      </c>
      <c r="C48" s="97" t="s">
        <v>139</v>
      </c>
      <c r="D48" s="97" t="s">
        <v>66</v>
      </c>
      <c r="E48" s="128" t="s">
        <v>68</v>
      </c>
      <c r="F48" s="191">
        <v>15041.6</v>
      </c>
      <c r="G48" s="189">
        <v>15041.6</v>
      </c>
      <c r="H48" s="224">
        <v>14373.7</v>
      </c>
      <c r="I48" s="194">
        <f t="shared" si="11"/>
        <v>0.1204008979578161</v>
      </c>
      <c r="J48" s="189">
        <f t="shared" si="12"/>
        <v>-667.89999999999964</v>
      </c>
      <c r="K48" s="190">
        <f t="shared" si="13"/>
        <v>0.9555964790979683</v>
      </c>
      <c r="L48" s="191">
        <v>1388</v>
      </c>
      <c r="M48" s="189">
        <v>1409.9</v>
      </c>
      <c r="N48" s="223">
        <v>1252.9000000000001</v>
      </c>
      <c r="O48" s="224">
        <v>1252.9000000000001</v>
      </c>
      <c r="P48" s="189">
        <f t="shared" si="14"/>
        <v>0</v>
      </c>
      <c r="Q48" s="190">
        <f>O48/N48</f>
        <v>1</v>
      </c>
      <c r="R48" s="191">
        <f t="shared" si="7"/>
        <v>16429.599999999999</v>
      </c>
      <c r="S48" s="223">
        <f t="shared" si="6"/>
        <v>16451.5</v>
      </c>
      <c r="T48" s="189">
        <f t="shared" si="6"/>
        <v>16294.5</v>
      </c>
      <c r="U48" s="224">
        <f t="shared" si="8"/>
        <v>15626.6</v>
      </c>
      <c r="V48" s="189">
        <f t="shared" si="15"/>
        <v>-667.89999999999964</v>
      </c>
      <c r="W48" s="225">
        <f t="shared" si="5"/>
        <v>0.95901070913498421</v>
      </c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</row>
    <row r="49" spans="1:196" s="28" customFormat="1" ht="54" customHeight="1">
      <c r="A49" s="170"/>
      <c r="B49" s="171"/>
      <c r="C49" s="172"/>
      <c r="D49" s="172"/>
      <c r="E49" s="181" t="s">
        <v>263</v>
      </c>
      <c r="F49" s="235">
        <v>8221.1</v>
      </c>
      <c r="G49" s="229">
        <v>8221.1</v>
      </c>
      <c r="H49" s="236">
        <v>8187.4</v>
      </c>
      <c r="I49" s="238">
        <f t="shared" si="11"/>
        <v>6.8581528203581779E-2</v>
      </c>
      <c r="J49" s="229">
        <f t="shared" si="12"/>
        <v>-33.700000000000728</v>
      </c>
      <c r="K49" s="230">
        <f t="shared" si="13"/>
        <v>0.99590079186483549</v>
      </c>
      <c r="L49" s="231"/>
      <c r="M49" s="232"/>
      <c r="N49" s="229"/>
      <c r="O49" s="261"/>
      <c r="P49" s="217">
        <f t="shared" si="14"/>
        <v>0</v>
      </c>
      <c r="Q49" s="244"/>
      <c r="R49" s="235">
        <f t="shared" si="7"/>
        <v>8221.1</v>
      </c>
      <c r="S49" s="229">
        <f t="shared" si="6"/>
        <v>8221.1</v>
      </c>
      <c r="T49" s="229">
        <f t="shared" si="6"/>
        <v>8221.1</v>
      </c>
      <c r="U49" s="236">
        <f t="shared" si="8"/>
        <v>8187.4</v>
      </c>
      <c r="V49" s="229">
        <f t="shared" si="15"/>
        <v>-33.700000000000728</v>
      </c>
      <c r="W49" s="230">
        <f t="shared" si="5"/>
        <v>0.99590079186483549</v>
      </c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6"/>
      <c r="AP49" s="46"/>
      <c r="AQ49" s="46"/>
      <c r="AR49" s="47"/>
      <c r="AS49" s="47"/>
      <c r="AT49" s="47"/>
      <c r="AU49" s="47"/>
      <c r="AV49" s="47"/>
      <c r="AW49" s="47"/>
      <c r="AX49" s="47"/>
      <c r="AY49" s="47"/>
      <c r="AZ49" s="47"/>
      <c r="BA49" s="47"/>
      <c r="BB49" s="47"/>
      <c r="BC49" s="47"/>
      <c r="BD49" s="47"/>
      <c r="BE49" s="47"/>
      <c r="BF49" s="47"/>
      <c r="BG49" s="47"/>
      <c r="BH49" s="47"/>
      <c r="BI49" s="47"/>
      <c r="BJ49" s="47"/>
      <c r="BK49" s="47"/>
      <c r="BL49" s="47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47"/>
      <c r="BX49" s="47"/>
      <c r="BY49" s="47"/>
      <c r="BZ49" s="47"/>
      <c r="CA49" s="47"/>
      <c r="CB49" s="47"/>
      <c r="CC49" s="47"/>
      <c r="CD49" s="47"/>
      <c r="CE49" s="47"/>
      <c r="CF49" s="47"/>
      <c r="CG49" s="47"/>
      <c r="CH49" s="47"/>
      <c r="CI49" s="47"/>
      <c r="CJ49" s="47"/>
      <c r="CK49" s="47"/>
      <c r="CL49" s="47"/>
      <c r="CM49" s="47"/>
      <c r="CN49" s="47"/>
      <c r="CO49" s="47"/>
      <c r="CP49" s="47"/>
      <c r="CQ49" s="47"/>
      <c r="CR49" s="47"/>
      <c r="CS49" s="47"/>
      <c r="CT49" s="47"/>
      <c r="CU49" s="47"/>
      <c r="CV49" s="47"/>
      <c r="CW49" s="47"/>
      <c r="CX49" s="47"/>
      <c r="CY49" s="47"/>
      <c r="CZ49" s="47"/>
      <c r="DA49" s="47"/>
      <c r="DB49" s="47"/>
      <c r="DC49" s="47"/>
      <c r="DD49" s="47"/>
      <c r="DE49" s="47"/>
      <c r="DF49" s="47"/>
      <c r="DG49" s="47"/>
      <c r="DH49" s="47"/>
      <c r="DI49" s="47"/>
      <c r="DJ49" s="47"/>
      <c r="DK49" s="47"/>
      <c r="DL49" s="47"/>
      <c r="DM49" s="47"/>
      <c r="DN49" s="47"/>
      <c r="DO49" s="47"/>
      <c r="DP49" s="47"/>
      <c r="DQ49" s="47"/>
      <c r="DR49" s="47"/>
      <c r="DS49" s="47"/>
      <c r="DT49" s="47"/>
      <c r="DU49" s="47"/>
      <c r="DV49" s="47"/>
      <c r="DW49" s="47"/>
      <c r="DX49" s="47"/>
      <c r="DY49" s="47"/>
      <c r="DZ49" s="47"/>
      <c r="EA49" s="47"/>
      <c r="EB49" s="47"/>
      <c r="EC49" s="47"/>
      <c r="ED49" s="47"/>
      <c r="EE49" s="47"/>
      <c r="EF49" s="47"/>
      <c r="EG49" s="47"/>
      <c r="EH49" s="47"/>
      <c r="EI49" s="47"/>
      <c r="EJ49" s="47"/>
      <c r="EK49" s="47"/>
      <c r="EL49" s="47"/>
      <c r="EM49" s="47"/>
      <c r="EN49" s="47"/>
      <c r="EO49" s="47"/>
      <c r="EP49" s="47"/>
      <c r="EQ49" s="47"/>
      <c r="ER49" s="47"/>
      <c r="ES49" s="47"/>
      <c r="ET49" s="47"/>
      <c r="EU49" s="47"/>
      <c r="EV49" s="47"/>
      <c r="EW49" s="47"/>
      <c r="EX49" s="47"/>
      <c r="EY49" s="47"/>
      <c r="EZ49" s="47"/>
      <c r="FA49" s="47"/>
      <c r="FB49" s="47"/>
      <c r="FC49" s="47"/>
      <c r="FD49" s="47"/>
      <c r="FE49" s="47"/>
      <c r="FF49" s="47"/>
      <c r="FG49" s="47"/>
      <c r="FH49" s="47"/>
      <c r="FI49" s="47"/>
      <c r="FJ49" s="47"/>
      <c r="FK49" s="47"/>
      <c r="FL49" s="47"/>
      <c r="FM49" s="47"/>
      <c r="FN49" s="47"/>
      <c r="FO49" s="47"/>
      <c r="FP49" s="47"/>
      <c r="FQ49" s="47"/>
      <c r="FR49" s="47"/>
      <c r="FS49" s="47"/>
      <c r="FT49" s="47"/>
      <c r="FU49" s="47"/>
      <c r="FV49" s="47"/>
      <c r="FW49" s="47"/>
      <c r="FX49" s="47"/>
      <c r="FY49" s="47"/>
      <c r="FZ49" s="47"/>
      <c r="GA49" s="47"/>
      <c r="GB49" s="47"/>
      <c r="GC49" s="47"/>
      <c r="GD49" s="47"/>
      <c r="GE49" s="48"/>
      <c r="GF49" s="48"/>
      <c r="GG49" s="48"/>
      <c r="GH49" s="48"/>
      <c r="GI49" s="48"/>
      <c r="GJ49" s="48"/>
      <c r="GK49" s="48"/>
      <c r="GL49" s="48"/>
      <c r="GM49" s="48"/>
      <c r="GN49" s="48"/>
    </row>
    <row r="50" spans="1:196" s="28" customFormat="1" ht="61.15" hidden="1" customHeight="1">
      <c r="A50" s="170"/>
      <c r="B50" s="171"/>
      <c r="C50" s="172"/>
      <c r="D50" s="172"/>
      <c r="E50" s="181" t="s">
        <v>231</v>
      </c>
      <c r="F50" s="235"/>
      <c r="G50" s="229"/>
      <c r="H50" s="236"/>
      <c r="I50" s="238">
        <f t="shared" si="11"/>
        <v>0</v>
      </c>
      <c r="J50" s="229">
        <f t="shared" si="12"/>
        <v>0</v>
      </c>
      <c r="K50" s="230" t="e">
        <f t="shared" si="13"/>
        <v>#DIV/0!</v>
      </c>
      <c r="L50" s="231"/>
      <c r="M50" s="232"/>
      <c r="N50" s="229"/>
      <c r="O50" s="261"/>
      <c r="P50" s="217">
        <f t="shared" si="14"/>
        <v>0</v>
      </c>
      <c r="Q50" s="244"/>
      <c r="R50" s="235">
        <f>SUM(F50,L50)</f>
        <v>0</v>
      </c>
      <c r="S50" s="229">
        <f>SUM(F50,M50)</f>
        <v>0</v>
      </c>
      <c r="T50" s="229">
        <f t="shared" si="6"/>
        <v>0</v>
      </c>
      <c r="U50" s="236">
        <f t="shared" si="6"/>
        <v>0</v>
      </c>
      <c r="V50" s="229">
        <f t="shared" si="15"/>
        <v>0</v>
      </c>
      <c r="W50" s="230" t="e">
        <f t="shared" si="5"/>
        <v>#DIV/0!</v>
      </c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6"/>
      <c r="AO50" s="46"/>
      <c r="AP50" s="46"/>
      <c r="AQ50" s="46"/>
      <c r="AR50" s="47"/>
      <c r="AS50" s="47"/>
      <c r="AT50" s="47"/>
      <c r="AU50" s="47"/>
      <c r="AV50" s="47"/>
      <c r="AW50" s="47"/>
      <c r="AX50" s="47"/>
      <c r="AY50" s="47"/>
      <c r="AZ50" s="47"/>
      <c r="BA50" s="47"/>
      <c r="BB50" s="47"/>
      <c r="BC50" s="47"/>
      <c r="BD50" s="47"/>
      <c r="BE50" s="47"/>
      <c r="BF50" s="47"/>
      <c r="BG50" s="47"/>
      <c r="BH50" s="47"/>
      <c r="BI50" s="47"/>
      <c r="BJ50" s="47"/>
      <c r="BK50" s="47"/>
      <c r="BL50" s="47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BY50" s="47"/>
      <c r="BZ50" s="47"/>
      <c r="CA50" s="47"/>
      <c r="CB50" s="47"/>
      <c r="CC50" s="47"/>
      <c r="CD50" s="47"/>
      <c r="CE50" s="47"/>
      <c r="CF50" s="47"/>
      <c r="CG50" s="47"/>
      <c r="CH50" s="47"/>
      <c r="CI50" s="47"/>
      <c r="CJ50" s="47"/>
      <c r="CK50" s="47"/>
      <c r="CL50" s="47"/>
      <c r="CM50" s="47"/>
      <c r="CN50" s="47"/>
      <c r="CO50" s="47"/>
      <c r="CP50" s="47"/>
      <c r="CQ50" s="47"/>
      <c r="CR50" s="47"/>
      <c r="CS50" s="47"/>
      <c r="CT50" s="47"/>
      <c r="CU50" s="47"/>
      <c r="CV50" s="47"/>
      <c r="CW50" s="47"/>
      <c r="CX50" s="47"/>
      <c r="CY50" s="47"/>
      <c r="CZ50" s="47"/>
      <c r="DA50" s="47"/>
      <c r="DB50" s="47"/>
      <c r="DC50" s="47"/>
      <c r="DD50" s="47"/>
      <c r="DE50" s="47"/>
      <c r="DF50" s="47"/>
      <c r="DG50" s="47"/>
      <c r="DH50" s="47"/>
      <c r="DI50" s="47"/>
      <c r="DJ50" s="47"/>
      <c r="DK50" s="47"/>
      <c r="DL50" s="47"/>
      <c r="DM50" s="47"/>
      <c r="DN50" s="47"/>
      <c r="DO50" s="47"/>
      <c r="DP50" s="47"/>
      <c r="DQ50" s="47"/>
      <c r="DR50" s="47"/>
      <c r="DS50" s="47"/>
      <c r="DT50" s="47"/>
      <c r="DU50" s="47"/>
      <c r="DV50" s="47"/>
      <c r="DW50" s="47"/>
      <c r="DX50" s="47"/>
      <c r="DY50" s="47"/>
      <c r="DZ50" s="47"/>
      <c r="EA50" s="47"/>
      <c r="EB50" s="47"/>
      <c r="EC50" s="47"/>
      <c r="ED50" s="47"/>
      <c r="EE50" s="47"/>
      <c r="EF50" s="47"/>
      <c r="EG50" s="47"/>
      <c r="EH50" s="47"/>
      <c r="EI50" s="47"/>
      <c r="EJ50" s="47"/>
      <c r="EK50" s="47"/>
      <c r="EL50" s="47"/>
      <c r="EM50" s="47"/>
      <c r="EN50" s="47"/>
      <c r="EO50" s="47"/>
      <c r="EP50" s="47"/>
      <c r="EQ50" s="47"/>
      <c r="ER50" s="47"/>
      <c r="ES50" s="47"/>
      <c r="ET50" s="47"/>
      <c r="EU50" s="47"/>
      <c r="EV50" s="47"/>
      <c r="EW50" s="47"/>
      <c r="EX50" s="47"/>
      <c r="EY50" s="47"/>
      <c r="EZ50" s="47"/>
      <c r="FA50" s="47"/>
      <c r="FB50" s="47"/>
      <c r="FC50" s="47"/>
      <c r="FD50" s="47"/>
      <c r="FE50" s="47"/>
      <c r="FF50" s="47"/>
      <c r="FG50" s="47"/>
      <c r="FH50" s="47"/>
      <c r="FI50" s="47"/>
      <c r="FJ50" s="47"/>
      <c r="FK50" s="47"/>
      <c r="FL50" s="47"/>
      <c r="FM50" s="47"/>
      <c r="FN50" s="47"/>
      <c r="FO50" s="47"/>
      <c r="FP50" s="47"/>
      <c r="FQ50" s="47"/>
      <c r="FR50" s="47"/>
      <c r="FS50" s="47"/>
      <c r="FT50" s="47"/>
      <c r="FU50" s="47"/>
      <c r="FV50" s="47"/>
      <c r="FW50" s="47"/>
      <c r="FX50" s="47"/>
      <c r="FY50" s="47"/>
      <c r="FZ50" s="47"/>
      <c r="GA50" s="47"/>
      <c r="GB50" s="47"/>
      <c r="GC50" s="47"/>
      <c r="GD50" s="47"/>
      <c r="GE50" s="48"/>
      <c r="GF50" s="48"/>
      <c r="GG50" s="48"/>
      <c r="GH50" s="48"/>
      <c r="GI50" s="48"/>
      <c r="GJ50" s="48"/>
      <c r="GK50" s="48"/>
      <c r="GL50" s="48"/>
      <c r="GM50" s="48"/>
      <c r="GN50" s="48"/>
    </row>
    <row r="51" spans="1:196" s="19" customFormat="1" ht="49.9" customHeight="1">
      <c r="A51" s="118"/>
      <c r="B51" s="110" t="s">
        <v>47</v>
      </c>
      <c r="C51" s="110" t="s">
        <v>191</v>
      </c>
      <c r="D51" s="103" t="s">
        <v>192</v>
      </c>
      <c r="E51" s="139" t="s">
        <v>190</v>
      </c>
      <c r="F51" s="247">
        <v>307</v>
      </c>
      <c r="G51" s="223">
        <v>78.900000000000006</v>
      </c>
      <c r="H51" s="224">
        <v>14.2</v>
      </c>
      <c r="I51" s="188">
        <f t="shared" si="11"/>
        <v>1.1894590474275853E-4</v>
      </c>
      <c r="J51" s="189">
        <f t="shared" si="12"/>
        <v>-64.7</v>
      </c>
      <c r="K51" s="190">
        <f t="shared" si="13"/>
        <v>0.17997465145754116</v>
      </c>
      <c r="L51" s="247">
        <v>571.9</v>
      </c>
      <c r="M51" s="223">
        <v>571.9</v>
      </c>
      <c r="N51" s="223">
        <v>571.9</v>
      </c>
      <c r="O51" s="224">
        <v>499.9</v>
      </c>
      <c r="P51" s="189">
        <f t="shared" si="14"/>
        <v>-72</v>
      </c>
      <c r="Q51" s="190">
        <f>O51/N51</f>
        <v>0.87410386431194265</v>
      </c>
      <c r="R51" s="247">
        <f>SUM(F51,L51)</f>
        <v>878.9</v>
      </c>
      <c r="S51" s="223">
        <f>SUM(F51,M51)</f>
        <v>878.9</v>
      </c>
      <c r="T51" s="223">
        <f t="shared" si="6"/>
        <v>650.79999999999995</v>
      </c>
      <c r="U51" s="224">
        <f t="shared" si="6"/>
        <v>514.1</v>
      </c>
      <c r="V51" s="189">
        <f t="shared" si="15"/>
        <v>-136.69999999999993</v>
      </c>
      <c r="W51" s="225">
        <f t="shared" si="5"/>
        <v>0.78995082974800257</v>
      </c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31"/>
      <c r="BE51" s="31"/>
      <c r="BF51" s="31"/>
      <c r="BG51" s="31"/>
      <c r="BH51" s="31"/>
      <c r="BI51" s="31"/>
      <c r="BJ51" s="31"/>
      <c r="BK51" s="31"/>
      <c r="BL51" s="31"/>
      <c r="BM51" s="31"/>
      <c r="BN51" s="31"/>
      <c r="BO51" s="31"/>
      <c r="BP51" s="31"/>
      <c r="BQ51" s="31"/>
      <c r="BR51" s="31"/>
      <c r="BS51" s="31"/>
      <c r="BT51" s="31"/>
      <c r="BU51" s="31"/>
      <c r="BV51" s="31"/>
      <c r="BW51" s="31"/>
      <c r="BX51" s="31"/>
      <c r="BY51" s="31"/>
      <c r="BZ51" s="31"/>
      <c r="CA51" s="31"/>
      <c r="CB51" s="31"/>
      <c r="CC51" s="31"/>
      <c r="CD51" s="31"/>
      <c r="CE51" s="31"/>
      <c r="CF51" s="31"/>
      <c r="CG51" s="31"/>
      <c r="CH51" s="31"/>
      <c r="CI51" s="31"/>
      <c r="CJ51" s="31"/>
      <c r="CK51" s="31"/>
      <c r="CL51" s="31"/>
      <c r="CM51" s="31"/>
      <c r="CN51" s="31"/>
      <c r="CO51" s="31"/>
      <c r="CP51" s="31"/>
      <c r="CQ51" s="31"/>
      <c r="CR51" s="31"/>
      <c r="CS51" s="31"/>
      <c r="CT51" s="31"/>
      <c r="CU51" s="31"/>
      <c r="CV51" s="31"/>
      <c r="CW51" s="31"/>
      <c r="CX51" s="31"/>
      <c r="CY51" s="31"/>
      <c r="CZ51" s="31"/>
      <c r="DA51" s="31"/>
      <c r="DB51" s="31"/>
      <c r="DC51" s="31"/>
      <c r="DD51" s="31"/>
      <c r="DE51" s="31"/>
      <c r="DF51" s="31"/>
      <c r="DG51" s="31"/>
      <c r="DH51" s="31"/>
      <c r="DI51" s="31"/>
      <c r="DJ51" s="31"/>
      <c r="DK51" s="31"/>
      <c r="DL51" s="31"/>
      <c r="DM51" s="31"/>
      <c r="DN51" s="31"/>
      <c r="DO51" s="31"/>
      <c r="DP51" s="31"/>
      <c r="DQ51" s="31"/>
      <c r="DR51" s="31"/>
      <c r="DS51" s="31"/>
      <c r="DT51" s="31"/>
      <c r="DU51" s="31"/>
      <c r="DV51" s="31"/>
      <c r="DW51" s="31"/>
      <c r="DX51" s="31"/>
      <c r="DY51" s="31"/>
      <c r="DZ51" s="31"/>
      <c r="EA51" s="31"/>
      <c r="EB51" s="31"/>
      <c r="EC51" s="31"/>
      <c r="ED51" s="31"/>
      <c r="EE51" s="31"/>
      <c r="EF51" s="31"/>
      <c r="EG51" s="31"/>
      <c r="EH51" s="31"/>
      <c r="EI51" s="31"/>
      <c r="EJ51" s="31"/>
      <c r="EK51" s="31"/>
      <c r="EL51" s="31"/>
      <c r="EM51" s="31"/>
      <c r="EN51" s="31"/>
      <c r="EO51" s="31"/>
      <c r="EP51" s="31"/>
      <c r="EQ51" s="31"/>
      <c r="ER51" s="31"/>
      <c r="ES51" s="31"/>
      <c r="ET51" s="31"/>
      <c r="EU51" s="31"/>
      <c r="EV51" s="31"/>
      <c r="EW51" s="31"/>
      <c r="EX51" s="31"/>
      <c r="EY51" s="31"/>
      <c r="EZ51" s="31"/>
      <c r="FA51" s="31"/>
      <c r="FB51" s="31"/>
      <c r="FC51" s="31"/>
      <c r="FD51" s="31"/>
      <c r="FE51" s="31"/>
      <c r="FF51" s="31"/>
      <c r="FG51" s="31"/>
      <c r="FH51" s="31"/>
      <c r="FI51" s="31"/>
      <c r="FJ51" s="31"/>
      <c r="FK51" s="31"/>
      <c r="FL51" s="31"/>
      <c r="FM51" s="31"/>
      <c r="FN51" s="31"/>
      <c r="FO51" s="31"/>
      <c r="FP51" s="31"/>
      <c r="FQ51" s="31"/>
      <c r="FR51" s="31"/>
      <c r="FS51" s="31"/>
      <c r="FT51" s="31"/>
      <c r="FU51" s="31"/>
      <c r="FV51" s="31"/>
      <c r="FW51" s="31"/>
      <c r="FX51" s="31"/>
      <c r="FY51" s="31"/>
      <c r="FZ51" s="31"/>
      <c r="GA51" s="31"/>
      <c r="GB51" s="31"/>
      <c r="GC51" s="31"/>
      <c r="GD51" s="31"/>
      <c r="GE51" s="45"/>
      <c r="GF51" s="45"/>
      <c r="GG51" s="45"/>
      <c r="GH51" s="45"/>
      <c r="GI51" s="45"/>
      <c r="GJ51" s="45"/>
      <c r="GK51" s="45"/>
      <c r="GL51" s="45"/>
      <c r="GM51" s="45"/>
      <c r="GN51" s="45"/>
    </row>
    <row r="52" spans="1:196" s="19" customFormat="1" ht="33.75" customHeight="1">
      <c r="A52" s="118"/>
      <c r="B52" s="110" t="s">
        <v>47</v>
      </c>
      <c r="C52" s="110" t="s">
        <v>140</v>
      </c>
      <c r="D52" s="110" t="s">
        <v>67</v>
      </c>
      <c r="E52" s="139" t="s">
        <v>51</v>
      </c>
      <c r="F52" s="247">
        <v>80</v>
      </c>
      <c r="G52" s="223"/>
      <c r="H52" s="224"/>
      <c r="I52" s="188">
        <f t="shared" si="11"/>
        <v>0</v>
      </c>
      <c r="J52" s="189">
        <f t="shared" si="12"/>
        <v>0</v>
      </c>
      <c r="K52" s="190"/>
      <c r="L52" s="262"/>
      <c r="M52" s="221"/>
      <c r="N52" s="223"/>
      <c r="O52" s="241"/>
      <c r="P52" s="189">
        <f t="shared" si="14"/>
        <v>0</v>
      </c>
      <c r="Q52" s="190"/>
      <c r="R52" s="247">
        <f t="shared" si="7"/>
        <v>80</v>
      </c>
      <c r="S52" s="223">
        <f t="shared" si="6"/>
        <v>80</v>
      </c>
      <c r="T52" s="223">
        <f t="shared" si="6"/>
        <v>0</v>
      </c>
      <c r="U52" s="224">
        <f t="shared" si="8"/>
        <v>0</v>
      </c>
      <c r="V52" s="189">
        <f t="shared" si="15"/>
        <v>0</v>
      </c>
      <c r="W52" s="225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34"/>
      <c r="AQ52" s="34"/>
      <c r="AR52" s="31"/>
      <c r="AS52" s="31"/>
      <c r="AT52" s="31"/>
      <c r="AU52" s="31"/>
      <c r="AV52" s="31"/>
      <c r="AW52" s="31"/>
      <c r="AX52" s="31"/>
      <c r="AY52" s="31"/>
      <c r="AZ52" s="31"/>
      <c r="BA52" s="31"/>
      <c r="BB52" s="31"/>
      <c r="BC52" s="31"/>
      <c r="BD52" s="31"/>
      <c r="BE52" s="31"/>
      <c r="BF52" s="31"/>
      <c r="BG52" s="31"/>
      <c r="BH52" s="31"/>
      <c r="BI52" s="31"/>
      <c r="BJ52" s="31"/>
      <c r="BK52" s="31"/>
      <c r="BL52" s="31"/>
      <c r="BM52" s="31"/>
      <c r="BN52" s="31"/>
      <c r="BO52" s="31"/>
      <c r="BP52" s="31"/>
      <c r="BQ52" s="31"/>
      <c r="BR52" s="31"/>
      <c r="BS52" s="31"/>
      <c r="BT52" s="31"/>
      <c r="BU52" s="31"/>
      <c r="BV52" s="31"/>
      <c r="BW52" s="31"/>
      <c r="BX52" s="31"/>
      <c r="BY52" s="31"/>
      <c r="BZ52" s="31"/>
      <c r="CA52" s="31"/>
      <c r="CB52" s="31"/>
      <c r="CC52" s="31"/>
      <c r="CD52" s="31"/>
      <c r="CE52" s="31"/>
      <c r="CF52" s="31"/>
      <c r="CG52" s="31"/>
      <c r="CH52" s="31"/>
      <c r="CI52" s="31"/>
      <c r="CJ52" s="31"/>
      <c r="CK52" s="31"/>
      <c r="CL52" s="31"/>
      <c r="CM52" s="31"/>
      <c r="CN52" s="31"/>
      <c r="CO52" s="31"/>
      <c r="CP52" s="31"/>
      <c r="CQ52" s="31"/>
      <c r="CR52" s="31"/>
      <c r="CS52" s="31"/>
      <c r="CT52" s="31"/>
      <c r="CU52" s="31"/>
      <c r="CV52" s="31"/>
      <c r="CW52" s="31"/>
      <c r="CX52" s="31"/>
      <c r="CY52" s="31"/>
      <c r="CZ52" s="31"/>
      <c r="DA52" s="31"/>
      <c r="DB52" s="31"/>
      <c r="DC52" s="31"/>
      <c r="DD52" s="31"/>
      <c r="DE52" s="31"/>
      <c r="DF52" s="31"/>
      <c r="DG52" s="31"/>
      <c r="DH52" s="31"/>
      <c r="DI52" s="31"/>
      <c r="DJ52" s="31"/>
      <c r="DK52" s="31"/>
      <c r="DL52" s="31"/>
      <c r="DM52" s="31"/>
      <c r="DN52" s="31"/>
      <c r="DO52" s="31"/>
      <c r="DP52" s="31"/>
      <c r="DQ52" s="31"/>
      <c r="DR52" s="31"/>
      <c r="DS52" s="31"/>
      <c r="DT52" s="31"/>
      <c r="DU52" s="31"/>
      <c r="DV52" s="31"/>
      <c r="DW52" s="31"/>
      <c r="DX52" s="31"/>
      <c r="DY52" s="31"/>
      <c r="DZ52" s="31"/>
      <c r="EA52" s="31"/>
      <c r="EB52" s="31"/>
      <c r="EC52" s="31"/>
      <c r="ED52" s="31"/>
      <c r="EE52" s="31"/>
      <c r="EF52" s="31"/>
      <c r="EG52" s="31"/>
      <c r="EH52" s="31"/>
      <c r="EI52" s="31"/>
      <c r="EJ52" s="31"/>
      <c r="EK52" s="31"/>
      <c r="EL52" s="31"/>
      <c r="EM52" s="31"/>
      <c r="EN52" s="31"/>
      <c r="EO52" s="31"/>
      <c r="EP52" s="31"/>
      <c r="EQ52" s="31"/>
      <c r="ER52" s="31"/>
      <c r="ES52" s="31"/>
      <c r="ET52" s="31"/>
      <c r="EU52" s="31"/>
      <c r="EV52" s="31"/>
      <c r="EW52" s="31"/>
      <c r="EX52" s="31"/>
      <c r="EY52" s="31"/>
      <c r="EZ52" s="31"/>
      <c r="FA52" s="31"/>
      <c r="FB52" s="31"/>
      <c r="FC52" s="31"/>
      <c r="FD52" s="31"/>
      <c r="FE52" s="31"/>
      <c r="FF52" s="31"/>
      <c r="FG52" s="31"/>
      <c r="FH52" s="31"/>
      <c r="FI52" s="31"/>
      <c r="FJ52" s="31"/>
      <c r="FK52" s="31"/>
      <c r="FL52" s="31"/>
      <c r="FM52" s="31"/>
      <c r="FN52" s="31"/>
      <c r="FO52" s="31"/>
      <c r="FP52" s="31"/>
      <c r="FQ52" s="31"/>
      <c r="FR52" s="31"/>
      <c r="FS52" s="31"/>
      <c r="FT52" s="31"/>
      <c r="FU52" s="31"/>
      <c r="FV52" s="31"/>
      <c r="FW52" s="31"/>
      <c r="FX52" s="31"/>
      <c r="FY52" s="31"/>
      <c r="FZ52" s="31"/>
      <c r="GA52" s="31"/>
      <c r="GB52" s="31"/>
      <c r="GC52" s="31"/>
      <c r="GD52" s="31"/>
      <c r="GE52" s="45"/>
      <c r="GF52" s="45"/>
      <c r="GG52" s="45"/>
      <c r="GH52" s="45"/>
      <c r="GI52" s="45"/>
      <c r="GJ52" s="45"/>
      <c r="GK52" s="45"/>
      <c r="GL52" s="45"/>
      <c r="GM52" s="45"/>
      <c r="GN52" s="45"/>
    </row>
    <row r="53" spans="1:196" s="19" customFormat="1" ht="33" customHeight="1">
      <c r="A53" s="118"/>
      <c r="B53" s="110" t="s">
        <v>48</v>
      </c>
      <c r="C53" s="110" t="s">
        <v>141</v>
      </c>
      <c r="D53" s="110" t="s">
        <v>67</v>
      </c>
      <c r="E53" s="139" t="s">
        <v>142</v>
      </c>
      <c r="F53" s="247">
        <v>198.5</v>
      </c>
      <c r="G53" s="223">
        <v>198.5</v>
      </c>
      <c r="H53" s="224">
        <v>198.5</v>
      </c>
      <c r="I53" s="194">
        <f t="shared" si="11"/>
        <v>1.6627297247491246E-3</v>
      </c>
      <c r="J53" s="189">
        <f t="shared" si="12"/>
        <v>0</v>
      </c>
      <c r="K53" s="190">
        <f t="shared" si="13"/>
        <v>1</v>
      </c>
      <c r="L53" s="262"/>
      <c r="M53" s="221"/>
      <c r="N53" s="223"/>
      <c r="O53" s="241"/>
      <c r="P53" s="189">
        <f t="shared" si="14"/>
        <v>0</v>
      </c>
      <c r="Q53" s="190"/>
      <c r="R53" s="247">
        <f t="shared" si="7"/>
        <v>198.5</v>
      </c>
      <c r="S53" s="223">
        <f t="shared" si="6"/>
        <v>198.5</v>
      </c>
      <c r="T53" s="223">
        <f t="shared" si="6"/>
        <v>198.5</v>
      </c>
      <c r="U53" s="224">
        <f t="shared" si="8"/>
        <v>198.5</v>
      </c>
      <c r="V53" s="189">
        <f t="shared" si="15"/>
        <v>0</v>
      </c>
      <c r="W53" s="248">
        <f t="shared" si="5"/>
        <v>1</v>
      </c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  <c r="BI53" s="31"/>
      <c r="BJ53" s="31"/>
      <c r="BK53" s="31"/>
      <c r="BL53" s="31"/>
      <c r="BM53" s="31"/>
      <c r="BN53" s="31"/>
      <c r="BO53" s="31"/>
      <c r="BP53" s="31"/>
      <c r="BQ53" s="31"/>
      <c r="BR53" s="31"/>
      <c r="BS53" s="31"/>
      <c r="BT53" s="31"/>
      <c r="BU53" s="31"/>
      <c r="BV53" s="31"/>
      <c r="BW53" s="31"/>
      <c r="BX53" s="31"/>
      <c r="BY53" s="31"/>
      <c r="BZ53" s="31"/>
      <c r="CA53" s="31"/>
      <c r="CB53" s="31"/>
      <c r="CC53" s="31"/>
      <c r="CD53" s="31"/>
      <c r="CE53" s="31"/>
      <c r="CF53" s="31"/>
      <c r="CG53" s="31"/>
      <c r="CH53" s="31"/>
      <c r="CI53" s="31"/>
      <c r="CJ53" s="31"/>
      <c r="CK53" s="31"/>
      <c r="CL53" s="31"/>
      <c r="CM53" s="31"/>
      <c r="CN53" s="31"/>
      <c r="CO53" s="31"/>
      <c r="CP53" s="31"/>
      <c r="CQ53" s="31"/>
      <c r="CR53" s="31"/>
      <c r="CS53" s="31"/>
      <c r="CT53" s="31"/>
      <c r="CU53" s="31"/>
      <c r="CV53" s="31"/>
      <c r="CW53" s="31"/>
      <c r="CX53" s="31"/>
      <c r="CY53" s="31"/>
      <c r="CZ53" s="31"/>
      <c r="DA53" s="31"/>
      <c r="DB53" s="31"/>
      <c r="DC53" s="31"/>
      <c r="DD53" s="31"/>
      <c r="DE53" s="31"/>
      <c r="DF53" s="31"/>
      <c r="DG53" s="31"/>
      <c r="DH53" s="31"/>
      <c r="DI53" s="31"/>
      <c r="DJ53" s="31"/>
      <c r="DK53" s="31"/>
      <c r="DL53" s="31"/>
      <c r="DM53" s="31"/>
      <c r="DN53" s="31"/>
      <c r="DO53" s="31"/>
      <c r="DP53" s="31"/>
      <c r="DQ53" s="31"/>
      <c r="DR53" s="31"/>
      <c r="DS53" s="31"/>
      <c r="DT53" s="31"/>
      <c r="DU53" s="31"/>
      <c r="DV53" s="31"/>
      <c r="DW53" s="31"/>
      <c r="DX53" s="31"/>
      <c r="DY53" s="31"/>
      <c r="DZ53" s="31"/>
      <c r="EA53" s="31"/>
      <c r="EB53" s="31"/>
      <c r="EC53" s="31"/>
      <c r="ED53" s="31"/>
      <c r="EE53" s="31"/>
      <c r="EF53" s="31"/>
      <c r="EG53" s="31"/>
      <c r="EH53" s="31"/>
      <c r="EI53" s="31"/>
      <c r="EJ53" s="31"/>
      <c r="EK53" s="31"/>
      <c r="EL53" s="31"/>
      <c r="EM53" s="31"/>
      <c r="EN53" s="31"/>
      <c r="EO53" s="31"/>
      <c r="EP53" s="31"/>
      <c r="EQ53" s="31"/>
      <c r="ER53" s="31"/>
      <c r="ES53" s="31"/>
      <c r="ET53" s="31"/>
      <c r="EU53" s="31"/>
      <c r="EV53" s="31"/>
      <c r="EW53" s="31"/>
      <c r="EX53" s="31"/>
      <c r="EY53" s="31"/>
      <c r="EZ53" s="31"/>
      <c r="FA53" s="31"/>
      <c r="FB53" s="31"/>
      <c r="FC53" s="31"/>
      <c r="FD53" s="31"/>
      <c r="FE53" s="31"/>
      <c r="FF53" s="31"/>
      <c r="FG53" s="31"/>
      <c r="FH53" s="31"/>
      <c r="FI53" s="31"/>
      <c r="FJ53" s="31"/>
      <c r="FK53" s="31"/>
      <c r="FL53" s="31"/>
      <c r="FM53" s="31"/>
      <c r="FN53" s="31"/>
      <c r="FO53" s="31"/>
      <c r="FP53" s="31"/>
      <c r="FQ53" s="31"/>
      <c r="FR53" s="31"/>
      <c r="FS53" s="31"/>
      <c r="FT53" s="31"/>
      <c r="FU53" s="31"/>
      <c r="FV53" s="31"/>
      <c r="FW53" s="31"/>
      <c r="FX53" s="31"/>
      <c r="FY53" s="31"/>
      <c r="FZ53" s="31"/>
      <c r="GA53" s="31"/>
      <c r="GB53" s="31"/>
      <c r="GC53" s="31"/>
      <c r="GD53" s="31"/>
      <c r="GE53" s="45"/>
      <c r="GF53" s="45"/>
      <c r="GG53" s="45"/>
      <c r="GH53" s="45"/>
      <c r="GI53" s="45"/>
      <c r="GJ53" s="45"/>
      <c r="GK53" s="45"/>
      <c r="GL53" s="45"/>
      <c r="GM53" s="45"/>
      <c r="GN53" s="45"/>
    </row>
    <row r="54" spans="1:196" s="27" customFormat="1" ht="64.150000000000006" customHeight="1">
      <c r="A54" s="170"/>
      <c r="B54" s="171"/>
      <c r="C54" s="171"/>
      <c r="D54" s="171"/>
      <c r="E54" s="176" t="s">
        <v>264</v>
      </c>
      <c r="F54" s="235">
        <v>198.5</v>
      </c>
      <c r="G54" s="229">
        <v>198.5</v>
      </c>
      <c r="H54" s="236">
        <v>198.5</v>
      </c>
      <c r="I54" s="238">
        <f t="shared" si="11"/>
        <v>1.6627297247491246E-3</v>
      </c>
      <c r="J54" s="229">
        <f t="shared" si="12"/>
        <v>0</v>
      </c>
      <c r="K54" s="230">
        <f t="shared" si="13"/>
        <v>1</v>
      </c>
      <c r="L54" s="231"/>
      <c r="M54" s="232"/>
      <c r="N54" s="229"/>
      <c r="O54" s="261"/>
      <c r="P54" s="217">
        <f t="shared" si="14"/>
        <v>0</v>
      </c>
      <c r="Q54" s="219"/>
      <c r="R54" s="235">
        <f t="shared" si="7"/>
        <v>198.5</v>
      </c>
      <c r="S54" s="229">
        <f t="shared" si="6"/>
        <v>198.5</v>
      </c>
      <c r="T54" s="229">
        <f t="shared" si="6"/>
        <v>198.5</v>
      </c>
      <c r="U54" s="236">
        <f t="shared" si="8"/>
        <v>198.5</v>
      </c>
      <c r="V54" s="263">
        <f t="shared" si="15"/>
        <v>0</v>
      </c>
      <c r="W54" s="230">
        <f t="shared" si="5"/>
        <v>1</v>
      </c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8"/>
      <c r="AQ54" s="38"/>
      <c r="AR54" s="39"/>
      <c r="AS54" s="39"/>
      <c r="AT54" s="39"/>
      <c r="AU54" s="39"/>
      <c r="AV54" s="39"/>
      <c r="AW54" s="39"/>
      <c r="AX54" s="39"/>
      <c r="AY54" s="39"/>
      <c r="AZ54" s="39"/>
      <c r="BA54" s="39"/>
      <c r="BB54" s="39"/>
      <c r="BC54" s="39"/>
      <c r="BD54" s="39"/>
      <c r="BE54" s="39"/>
      <c r="BF54" s="39"/>
      <c r="BG54" s="39"/>
      <c r="BH54" s="39"/>
      <c r="BI54" s="39"/>
      <c r="BJ54" s="39"/>
      <c r="BK54" s="39"/>
      <c r="BL54" s="39"/>
      <c r="BM54" s="39"/>
      <c r="BN54" s="39"/>
      <c r="BO54" s="39"/>
      <c r="BP54" s="39"/>
      <c r="BQ54" s="39"/>
      <c r="BR54" s="39"/>
      <c r="BS54" s="39"/>
      <c r="BT54" s="39"/>
      <c r="BU54" s="39"/>
      <c r="BV54" s="39"/>
      <c r="BW54" s="39"/>
      <c r="BX54" s="39"/>
      <c r="BY54" s="39"/>
      <c r="BZ54" s="39"/>
      <c r="CA54" s="39"/>
      <c r="CB54" s="39"/>
      <c r="CC54" s="39"/>
      <c r="CD54" s="39"/>
      <c r="CE54" s="39"/>
      <c r="CF54" s="39"/>
      <c r="CG54" s="39"/>
      <c r="CH54" s="39"/>
      <c r="CI54" s="39"/>
      <c r="CJ54" s="39"/>
      <c r="CK54" s="39"/>
      <c r="CL54" s="39"/>
      <c r="CM54" s="39"/>
      <c r="CN54" s="39"/>
      <c r="CO54" s="39"/>
      <c r="CP54" s="39"/>
      <c r="CQ54" s="39"/>
      <c r="CR54" s="39"/>
      <c r="CS54" s="39"/>
      <c r="CT54" s="39"/>
      <c r="CU54" s="39"/>
      <c r="CV54" s="39"/>
      <c r="CW54" s="39"/>
      <c r="CX54" s="39"/>
      <c r="CY54" s="39"/>
      <c r="CZ54" s="39"/>
      <c r="DA54" s="39"/>
      <c r="DB54" s="39"/>
      <c r="DC54" s="39"/>
      <c r="DD54" s="39"/>
      <c r="DE54" s="39"/>
      <c r="DF54" s="39"/>
      <c r="DG54" s="39"/>
      <c r="DH54" s="39"/>
      <c r="DI54" s="39"/>
      <c r="DJ54" s="39"/>
      <c r="DK54" s="39"/>
      <c r="DL54" s="39"/>
      <c r="DM54" s="39"/>
      <c r="DN54" s="39"/>
      <c r="DO54" s="39"/>
      <c r="DP54" s="39"/>
      <c r="DQ54" s="39"/>
      <c r="DR54" s="39"/>
      <c r="DS54" s="39"/>
      <c r="DT54" s="39"/>
      <c r="DU54" s="39"/>
      <c r="DV54" s="39"/>
      <c r="DW54" s="39"/>
      <c r="DX54" s="39"/>
      <c r="DY54" s="39"/>
      <c r="DZ54" s="39"/>
      <c r="EA54" s="39"/>
      <c r="EB54" s="39"/>
      <c r="EC54" s="39"/>
      <c r="ED54" s="39"/>
      <c r="EE54" s="39"/>
      <c r="EF54" s="39"/>
      <c r="EG54" s="39"/>
      <c r="EH54" s="39"/>
      <c r="EI54" s="39"/>
      <c r="EJ54" s="39"/>
      <c r="EK54" s="39"/>
      <c r="EL54" s="39"/>
      <c r="EM54" s="39"/>
      <c r="EN54" s="39"/>
      <c r="EO54" s="39"/>
      <c r="EP54" s="39"/>
      <c r="EQ54" s="39"/>
      <c r="ER54" s="39"/>
      <c r="ES54" s="39"/>
      <c r="ET54" s="39"/>
      <c r="EU54" s="39"/>
      <c r="EV54" s="39"/>
      <c r="EW54" s="39"/>
      <c r="EX54" s="39"/>
      <c r="EY54" s="39"/>
      <c r="EZ54" s="39"/>
      <c r="FA54" s="39"/>
      <c r="FB54" s="39"/>
      <c r="FC54" s="39"/>
      <c r="FD54" s="39"/>
      <c r="FE54" s="39"/>
      <c r="FF54" s="39"/>
      <c r="FG54" s="39"/>
      <c r="FH54" s="39"/>
      <c r="FI54" s="39"/>
      <c r="FJ54" s="39"/>
      <c r="FK54" s="39"/>
      <c r="FL54" s="39"/>
      <c r="FM54" s="39"/>
      <c r="FN54" s="39"/>
      <c r="FO54" s="39"/>
      <c r="FP54" s="39"/>
      <c r="FQ54" s="39"/>
      <c r="FR54" s="39"/>
      <c r="FS54" s="39"/>
      <c r="FT54" s="39"/>
      <c r="FU54" s="39"/>
      <c r="FV54" s="39"/>
      <c r="FW54" s="39"/>
      <c r="FX54" s="39"/>
      <c r="FY54" s="39"/>
      <c r="FZ54" s="39"/>
      <c r="GA54" s="39"/>
      <c r="GB54" s="39"/>
      <c r="GC54" s="39"/>
      <c r="GD54" s="39"/>
      <c r="GE54" s="42"/>
      <c r="GF54" s="42"/>
      <c r="GG54" s="42"/>
      <c r="GH54" s="42"/>
      <c r="GI54" s="42"/>
      <c r="GJ54" s="42"/>
      <c r="GK54" s="42"/>
      <c r="GL54" s="42"/>
      <c r="GM54" s="42"/>
      <c r="GN54" s="42"/>
    </row>
    <row r="55" spans="1:196" s="19" customFormat="1" ht="32.25" customHeight="1">
      <c r="A55" s="118"/>
      <c r="B55" s="110" t="s">
        <v>49</v>
      </c>
      <c r="C55" s="110" t="s">
        <v>143</v>
      </c>
      <c r="D55" s="110" t="s">
        <v>67</v>
      </c>
      <c r="E55" s="139" t="s">
        <v>50</v>
      </c>
      <c r="F55" s="247">
        <v>2264.3000000000002</v>
      </c>
      <c r="G55" s="223">
        <v>567.70000000000005</v>
      </c>
      <c r="H55" s="224">
        <v>367.3</v>
      </c>
      <c r="I55" s="194">
        <f t="shared" si="11"/>
        <v>3.0766782261982544E-3</v>
      </c>
      <c r="J55" s="189">
        <f t="shared" si="12"/>
        <v>-200.40000000000003</v>
      </c>
      <c r="K55" s="190">
        <f t="shared" si="13"/>
        <v>0.64699665316188126</v>
      </c>
      <c r="L55" s="262"/>
      <c r="M55" s="221"/>
      <c r="N55" s="223"/>
      <c r="O55" s="241"/>
      <c r="P55" s="183">
        <f t="shared" si="14"/>
        <v>0</v>
      </c>
      <c r="Q55" s="190"/>
      <c r="R55" s="247">
        <f t="shared" si="7"/>
        <v>2264.3000000000002</v>
      </c>
      <c r="S55" s="223">
        <f t="shared" si="6"/>
        <v>2264.3000000000002</v>
      </c>
      <c r="T55" s="223">
        <f t="shared" si="6"/>
        <v>567.70000000000005</v>
      </c>
      <c r="U55" s="224">
        <f t="shared" si="8"/>
        <v>367.3</v>
      </c>
      <c r="V55" s="189">
        <f t="shared" si="15"/>
        <v>-200.40000000000003</v>
      </c>
      <c r="W55" s="248">
        <f t="shared" si="5"/>
        <v>0.64699665316188126</v>
      </c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1"/>
      <c r="AS55" s="31"/>
      <c r="AT55" s="31"/>
      <c r="AU55" s="31"/>
      <c r="AV55" s="31"/>
      <c r="AW55" s="31"/>
      <c r="AX55" s="31"/>
      <c r="AY55" s="31"/>
      <c r="AZ55" s="31"/>
      <c r="BA55" s="31"/>
      <c r="BB55" s="31"/>
      <c r="BC55" s="31"/>
      <c r="BD55" s="31"/>
      <c r="BE55" s="31"/>
      <c r="BF55" s="31"/>
      <c r="BG55" s="31"/>
      <c r="BH55" s="31"/>
      <c r="BI55" s="31"/>
      <c r="BJ55" s="31"/>
      <c r="BK55" s="31"/>
      <c r="BL55" s="31"/>
      <c r="BM55" s="31"/>
      <c r="BN55" s="31"/>
      <c r="BO55" s="31"/>
      <c r="BP55" s="31"/>
      <c r="BQ55" s="31"/>
      <c r="BR55" s="31"/>
      <c r="BS55" s="31"/>
      <c r="BT55" s="31"/>
      <c r="BU55" s="31"/>
      <c r="BV55" s="31"/>
      <c r="BW55" s="31"/>
      <c r="BX55" s="31"/>
      <c r="BY55" s="31"/>
      <c r="BZ55" s="31"/>
      <c r="CA55" s="31"/>
      <c r="CB55" s="31"/>
      <c r="CC55" s="31"/>
      <c r="CD55" s="31"/>
      <c r="CE55" s="31"/>
      <c r="CF55" s="31"/>
      <c r="CG55" s="31"/>
      <c r="CH55" s="31"/>
      <c r="CI55" s="31"/>
      <c r="CJ55" s="31"/>
      <c r="CK55" s="31"/>
      <c r="CL55" s="31"/>
      <c r="CM55" s="31"/>
      <c r="CN55" s="31"/>
      <c r="CO55" s="31"/>
      <c r="CP55" s="31"/>
      <c r="CQ55" s="31"/>
      <c r="CR55" s="31"/>
      <c r="CS55" s="31"/>
      <c r="CT55" s="31"/>
      <c r="CU55" s="31"/>
      <c r="CV55" s="31"/>
      <c r="CW55" s="31"/>
      <c r="CX55" s="31"/>
      <c r="CY55" s="31"/>
      <c r="CZ55" s="31"/>
      <c r="DA55" s="31"/>
      <c r="DB55" s="31"/>
      <c r="DC55" s="31"/>
      <c r="DD55" s="31"/>
      <c r="DE55" s="31"/>
      <c r="DF55" s="31"/>
      <c r="DG55" s="31"/>
      <c r="DH55" s="31"/>
      <c r="DI55" s="31"/>
      <c r="DJ55" s="31"/>
      <c r="DK55" s="31"/>
      <c r="DL55" s="31"/>
      <c r="DM55" s="31"/>
      <c r="DN55" s="31"/>
      <c r="DO55" s="31"/>
      <c r="DP55" s="31"/>
      <c r="DQ55" s="31"/>
      <c r="DR55" s="31"/>
      <c r="DS55" s="31"/>
      <c r="DT55" s="31"/>
      <c r="DU55" s="31"/>
      <c r="DV55" s="31"/>
      <c r="DW55" s="31"/>
      <c r="DX55" s="31"/>
      <c r="DY55" s="31"/>
      <c r="DZ55" s="31"/>
      <c r="EA55" s="31"/>
      <c r="EB55" s="31"/>
      <c r="EC55" s="31"/>
      <c r="ED55" s="31"/>
      <c r="EE55" s="31"/>
      <c r="EF55" s="31"/>
      <c r="EG55" s="31"/>
      <c r="EH55" s="31"/>
      <c r="EI55" s="31"/>
      <c r="EJ55" s="31"/>
      <c r="EK55" s="31"/>
      <c r="EL55" s="31"/>
      <c r="EM55" s="31"/>
      <c r="EN55" s="31"/>
      <c r="EO55" s="31"/>
      <c r="EP55" s="31"/>
      <c r="EQ55" s="31"/>
      <c r="ER55" s="31"/>
      <c r="ES55" s="31"/>
      <c r="ET55" s="31"/>
      <c r="EU55" s="31"/>
      <c r="EV55" s="31"/>
      <c r="EW55" s="31"/>
      <c r="EX55" s="31"/>
      <c r="EY55" s="31"/>
      <c r="EZ55" s="31"/>
      <c r="FA55" s="31"/>
      <c r="FB55" s="31"/>
      <c r="FC55" s="31"/>
      <c r="FD55" s="31"/>
      <c r="FE55" s="31"/>
      <c r="FF55" s="31"/>
      <c r="FG55" s="31"/>
      <c r="FH55" s="31"/>
      <c r="FI55" s="31"/>
      <c r="FJ55" s="31"/>
      <c r="FK55" s="31"/>
      <c r="FL55" s="31"/>
      <c r="FM55" s="31"/>
      <c r="FN55" s="31"/>
      <c r="FO55" s="31"/>
      <c r="FP55" s="31"/>
      <c r="FQ55" s="31"/>
      <c r="FR55" s="31"/>
      <c r="FS55" s="31"/>
      <c r="FT55" s="31"/>
      <c r="FU55" s="31"/>
      <c r="FV55" s="31"/>
      <c r="FW55" s="31"/>
      <c r="FX55" s="31"/>
      <c r="FY55" s="31"/>
      <c r="FZ55" s="31"/>
      <c r="GA55" s="31"/>
      <c r="GB55" s="31"/>
      <c r="GC55" s="31"/>
      <c r="GD55" s="31"/>
      <c r="GE55" s="45"/>
      <c r="GF55" s="45"/>
      <c r="GG55" s="45"/>
      <c r="GH55" s="45"/>
      <c r="GI55" s="45"/>
      <c r="GJ55" s="45"/>
      <c r="GK55" s="45"/>
      <c r="GL55" s="45"/>
      <c r="GM55" s="45"/>
      <c r="GN55" s="45"/>
    </row>
    <row r="56" spans="1:196" s="19" customFormat="1" ht="30.75" hidden="1" customHeight="1">
      <c r="A56" s="118"/>
      <c r="B56" s="110"/>
      <c r="C56" s="110" t="s">
        <v>163</v>
      </c>
      <c r="D56" s="110" t="s">
        <v>67</v>
      </c>
      <c r="E56" s="139" t="s">
        <v>162</v>
      </c>
      <c r="F56" s="247"/>
      <c r="G56" s="223"/>
      <c r="H56" s="224"/>
      <c r="I56" s="188">
        <f t="shared" si="11"/>
        <v>0</v>
      </c>
      <c r="J56" s="189">
        <f t="shared" si="12"/>
        <v>0</v>
      </c>
      <c r="K56" s="190" t="e">
        <f t="shared" si="13"/>
        <v>#DIV/0!</v>
      </c>
      <c r="L56" s="262"/>
      <c r="M56" s="221"/>
      <c r="N56" s="223"/>
      <c r="O56" s="241"/>
      <c r="P56" s="183">
        <f t="shared" si="14"/>
        <v>0</v>
      </c>
      <c r="Q56" s="190" t="e">
        <f>O56/N56</f>
        <v>#DIV/0!</v>
      </c>
      <c r="R56" s="247">
        <f t="shared" si="7"/>
        <v>0</v>
      </c>
      <c r="S56" s="223">
        <f t="shared" si="6"/>
        <v>0</v>
      </c>
      <c r="T56" s="223">
        <f t="shared" si="6"/>
        <v>0</v>
      </c>
      <c r="U56" s="224">
        <f t="shared" si="8"/>
        <v>0</v>
      </c>
      <c r="V56" s="189">
        <f t="shared" si="15"/>
        <v>0</v>
      </c>
      <c r="W56" s="248" t="e">
        <f t="shared" si="5"/>
        <v>#DIV/0!</v>
      </c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4"/>
      <c r="AR56" s="31"/>
      <c r="AS56" s="31"/>
      <c r="AT56" s="31"/>
      <c r="AU56" s="31"/>
      <c r="AV56" s="31"/>
      <c r="AW56" s="31"/>
      <c r="AX56" s="31"/>
      <c r="AY56" s="31"/>
      <c r="AZ56" s="31"/>
      <c r="BA56" s="31"/>
      <c r="BB56" s="31"/>
      <c r="BC56" s="31"/>
      <c r="BD56" s="31"/>
      <c r="BE56" s="31"/>
      <c r="BF56" s="31"/>
      <c r="BG56" s="31"/>
      <c r="BH56" s="31"/>
      <c r="BI56" s="31"/>
      <c r="BJ56" s="31"/>
      <c r="BK56" s="31"/>
      <c r="BL56" s="31"/>
      <c r="BM56" s="31"/>
      <c r="BN56" s="31"/>
      <c r="BO56" s="31"/>
      <c r="BP56" s="31"/>
      <c r="BQ56" s="31"/>
      <c r="BR56" s="31"/>
      <c r="BS56" s="31"/>
      <c r="BT56" s="31"/>
      <c r="BU56" s="31"/>
      <c r="BV56" s="31"/>
      <c r="BW56" s="31"/>
      <c r="BX56" s="31"/>
      <c r="BY56" s="31"/>
      <c r="BZ56" s="31"/>
      <c r="CA56" s="31"/>
      <c r="CB56" s="31"/>
      <c r="CC56" s="31"/>
      <c r="CD56" s="31"/>
      <c r="CE56" s="31"/>
      <c r="CF56" s="31"/>
      <c r="CG56" s="31"/>
      <c r="CH56" s="31"/>
      <c r="CI56" s="31"/>
      <c r="CJ56" s="31"/>
      <c r="CK56" s="31"/>
      <c r="CL56" s="31"/>
      <c r="CM56" s="31"/>
      <c r="CN56" s="31"/>
      <c r="CO56" s="31"/>
      <c r="CP56" s="31"/>
      <c r="CQ56" s="31"/>
      <c r="CR56" s="31"/>
      <c r="CS56" s="31"/>
      <c r="CT56" s="31"/>
      <c r="CU56" s="31"/>
      <c r="CV56" s="31"/>
      <c r="CW56" s="31"/>
      <c r="CX56" s="31"/>
      <c r="CY56" s="31"/>
      <c r="CZ56" s="31"/>
      <c r="DA56" s="31"/>
      <c r="DB56" s="31"/>
      <c r="DC56" s="31"/>
      <c r="DD56" s="31"/>
      <c r="DE56" s="31"/>
      <c r="DF56" s="31"/>
      <c r="DG56" s="31"/>
      <c r="DH56" s="31"/>
      <c r="DI56" s="31"/>
      <c r="DJ56" s="31"/>
      <c r="DK56" s="31"/>
      <c r="DL56" s="31"/>
      <c r="DM56" s="31"/>
      <c r="DN56" s="31"/>
      <c r="DO56" s="31"/>
      <c r="DP56" s="31"/>
      <c r="DQ56" s="31"/>
      <c r="DR56" s="31"/>
      <c r="DS56" s="31"/>
      <c r="DT56" s="31"/>
      <c r="DU56" s="31"/>
      <c r="DV56" s="31"/>
      <c r="DW56" s="31"/>
      <c r="DX56" s="31"/>
      <c r="DY56" s="31"/>
      <c r="DZ56" s="31"/>
      <c r="EA56" s="31"/>
      <c r="EB56" s="31"/>
      <c r="EC56" s="31"/>
      <c r="ED56" s="31"/>
      <c r="EE56" s="31"/>
      <c r="EF56" s="31"/>
      <c r="EG56" s="31"/>
      <c r="EH56" s="31"/>
      <c r="EI56" s="31"/>
      <c r="EJ56" s="31"/>
      <c r="EK56" s="31"/>
      <c r="EL56" s="31"/>
      <c r="EM56" s="31"/>
      <c r="EN56" s="31"/>
      <c r="EO56" s="31"/>
      <c r="EP56" s="31"/>
      <c r="EQ56" s="31"/>
      <c r="ER56" s="31"/>
      <c r="ES56" s="31"/>
      <c r="ET56" s="31"/>
      <c r="EU56" s="31"/>
      <c r="EV56" s="31"/>
      <c r="EW56" s="31"/>
      <c r="EX56" s="31"/>
      <c r="EY56" s="31"/>
      <c r="EZ56" s="31"/>
      <c r="FA56" s="31"/>
      <c r="FB56" s="31"/>
      <c r="FC56" s="31"/>
      <c r="FD56" s="31"/>
      <c r="FE56" s="31"/>
      <c r="FF56" s="31"/>
      <c r="FG56" s="31"/>
      <c r="FH56" s="31"/>
      <c r="FI56" s="31"/>
      <c r="FJ56" s="31"/>
      <c r="FK56" s="31"/>
      <c r="FL56" s="31"/>
      <c r="FM56" s="31"/>
      <c r="FN56" s="31"/>
      <c r="FO56" s="31"/>
      <c r="FP56" s="31"/>
      <c r="FQ56" s="31"/>
      <c r="FR56" s="31"/>
      <c r="FS56" s="31"/>
      <c r="FT56" s="31"/>
      <c r="FU56" s="31"/>
      <c r="FV56" s="31"/>
      <c r="FW56" s="31"/>
      <c r="FX56" s="31"/>
      <c r="FY56" s="31"/>
      <c r="FZ56" s="31"/>
      <c r="GA56" s="31"/>
      <c r="GB56" s="31"/>
      <c r="GC56" s="31"/>
      <c r="GD56" s="31"/>
      <c r="GE56" s="45"/>
      <c r="GF56" s="45"/>
      <c r="GG56" s="45"/>
      <c r="GH56" s="45"/>
      <c r="GI56" s="45"/>
      <c r="GJ56" s="45"/>
      <c r="GK56" s="45"/>
      <c r="GL56" s="45"/>
      <c r="GM56" s="45"/>
      <c r="GN56" s="45"/>
    </row>
    <row r="57" spans="1:196" s="27" customFormat="1" ht="82.15" hidden="1" customHeight="1">
      <c r="A57" s="125"/>
      <c r="B57" s="98"/>
      <c r="C57" s="98"/>
      <c r="D57" s="98"/>
      <c r="E57" s="134" t="s">
        <v>236</v>
      </c>
      <c r="F57" s="264"/>
      <c r="G57" s="265"/>
      <c r="H57" s="236"/>
      <c r="I57" s="266">
        <f t="shared" si="11"/>
        <v>0</v>
      </c>
      <c r="J57" s="265">
        <f t="shared" si="12"/>
        <v>0</v>
      </c>
      <c r="K57" s="267" t="e">
        <f t="shared" si="13"/>
        <v>#DIV/0!</v>
      </c>
      <c r="L57" s="268"/>
      <c r="M57" s="269"/>
      <c r="N57" s="265"/>
      <c r="O57" s="261"/>
      <c r="P57" s="270">
        <f t="shared" si="14"/>
        <v>0</v>
      </c>
      <c r="Q57" s="271" t="e">
        <f>O57/N57</f>
        <v>#DIV/0!</v>
      </c>
      <c r="R57" s="264">
        <f t="shared" si="7"/>
        <v>0</v>
      </c>
      <c r="S57" s="265">
        <f t="shared" si="6"/>
        <v>0</v>
      </c>
      <c r="T57" s="265">
        <f t="shared" si="6"/>
        <v>0</v>
      </c>
      <c r="U57" s="236">
        <f t="shared" si="8"/>
        <v>0</v>
      </c>
      <c r="V57" s="265">
        <f t="shared" si="15"/>
        <v>0</v>
      </c>
      <c r="W57" s="267" t="e">
        <f t="shared" si="5"/>
        <v>#DIV/0!</v>
      </c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9"/>
      <c r="AS57" s="39"/>
      <c r="AT57" s="39"/>
      <c r="AU57" s="39"/>
      <c r="AV57" s="39"/>
      <c r="AW57" s="39"/>
      <c r="AX57" s="39"/>
      <c r="AY57" s="39"/>
      <c r="AZ57" s="39"/>
      <c r="BA57" s="39"/>
      <c r="BB57" s="39"/>
      <c r="BC57" s="39"/>
      <c r="BD57" s="39"/>
      <c r="BE57" s="39"/>
      <c r="BF57" s="39"/>
      <c r="BG57" s="39"/>
      <c r="BH57" s="39"/>
      <c r="BI57" s="39"/>
      <c r="BJ57" s="39"/>
      <c r="BK57" s="39"/>
      <c r="BL57" s="39"/>
      <c r="BM57" s="39"/>
      <c r="BN57" s="39"/>
      <c r="BO57" s="39"/>
      <c r="BP57" s="39"/>
      <c r="BQ57" s="39"/>
      <c r="BR57" s="39"/>
      <c r="BS57" s="39"/>
      <c r="BT57" s="39"/>
      <c r="BU57" s="39"/>
      <c r="BV57" s="39"/>
      <c r="BW57" s="39"/>
      <c r="BX57" s="39"/>
      <c r="BY57" s="39"/>
      <c r="BZ57" s="39"/>
      <c r="CA57" s="39"/>
      <c r="CB57" s="39"/>
      <c r="CC57" s="39"/>
      <c r="CD57" s="39"/>
      <c r="CE57" s="39"/>
      <c r="CF57" s="39"/>
      <c r="CG57" s="39"/>
      <c r="CH57" s="39"/>
      <c r="CI57" s="39"/>
      <c r="CJ57" s="39"/>
      <c r="CK57" s="39"/>
      <c r="CL57" s="39"/>
      <c r="CM57" s="39"/>
      <c r="CN57" s="39"/>
      <c r="CO57" s="39"/>
      <c r="CP57" s="39"/>
      <c r="CQ57" s="39"/>
      <c r="CR57" s="39"/>
      <c r="CS57" s="39"/>
      <c r="CT57" s="39"/>
      <c r="CU57" s="39"/>
      <c r="CV57" s="39"/>
      <c r="CW57" s="39"/>
      <c r="CX57" s="39"/>
      <c r="CY57" s="39"/>
      <c r="CZ57" s="39"/>
      <c r="DA57" s="39"/>
      <c r="DB57" s="39"/>
      <c r="DC57" s="39"/>
      <c r="DD57" s="39"/>
      <c r="DE57" s="39"/>
      <c r="DF57" s="39"/>
      <c r="DG57" s="39"/>
      <c r="DH57" s="39"/>
      <c r="DI57" s="39"/>
      <c r="DJ57" s="39"/>
      <c r="DK57" s="39"/>
      <c r="DL57" s="39"/>
      <c r="DM57" s="39"/>
      <c r="DN57" s="39"/>
      <c r="DO57" s="39"/>
      <c r="DP57" s="39"/>
      <c r="DQ57" s="39"/>
      <c r="DR57" s="39"/>
      <c r="DS57" s="39"/>
      <c r="DT57" s="39"/>
      <c r="DU57" s="39"/>
      <c r="DV57" s="39"/>
      <c r="DW57" s="39"/>
      <c r="DX57" s="39"/>
      <c r="DY57" s="39"/>
      <c r="DZ57" s="39"/>
      <c r="EA57" s="39"/>
      <c r="EB57" s="39"/>
      <c r="EC57" s="39"/>
      <c r="ED57" s="39"/>
      <c r="EE57" s="39"/>
      <c r="EF57" s="39"/>
      <c r="EG57" s="39"/>
      <c r="EH57" s="39"/>
      <c r="EI57" s="39"/>
      <c r="EJ57" s="39"/>
      <c r="EK57" s="39"/>
      <c r="EL57" s="39"/>
      <c r="EM57" s="39"/>
      <c r="EN57" s="39"/>
      <c r="EO57" s="39"/>
      <c r="EP57" s="39"/>
      <c r="EQ57" s="39"/>
      <c r="ER57" s="39"/>
      <c r="ES57" s="39"/>
      <c r="ET57" s="39"/>
      <c r="EU57" s="39"/>
      <c r="EV57" s="39"/>
      <c r="EW57" s="39"/>
      <c r="EX57" s="39"/>
      <c r="EY57" s="39"/>
      <c r="EZ57" s="39"/>
      <c r="FA57" s="39"/>
      <c r="FB57" s="39"/>
      <c r="FC57" s="39"/>
      <c r="FD57" s="39"/>
      <c r="FE57" s="39"/>
      <c r="FF57" s="39"/>
      <c r="FG57" s="39"/>
      <c r="FH57" s="39"/>
      <c r="FI57" s="39"/>
      <c r="FJ57" s="39"/>
      <c r="FK57" s="39"/>
      <c r="FL57" s="39"/>
      <c r="FM57" s="39"/>
      <c r="FN57" s="39"/>
      <c r="FO57" s="39"/>
      <c r="FP57" s="39"/>
      <c r="FQ57" s="39"/>
      <c r="FR57" s="39"/>
      <c r="FS57" s="39"/>
      <c r="FT57" s="39"/>
      <c r="FU57" s="39"/>
      <c r="FV57" s="39"/>
      <c r="FW57" s="39"/>
      <c r="FX57" s="39"/>
      <c r="FY57" s="39"/>
      <c r="FZ57" s="39"/>
      <c r="GA57" s="39"/>
      <c r="GB57" s="39"/>
      <c r="GC57" s="39"/>
      <c r="GD57" s="39"/>
      <c r="GE57" s="42"/>
      <c r="GF57" s="42"/>
      <c r="GG57" s="42"/>
      <c r="GH57" s="42"/>
      <c r="GI57" s="42"/>
      <c r="GJ57" s="42"/>
      <c r="GK57" s="42"/>
      <c r="GL57" s="42"/>
      <c r="GM57" s="42"/>
      <c r="GN57" s="42"/>
    </row>
    <row r="58" spans="1:196" ht="39" customHeight="1">
      <c r="A58" s="121"/>
      <c r="B58" s="95" t="s">
        <v>46</v>
      </c>
      <c r="C58" s="97" t="s">
        <v>144</v>
      </c>
      <c r="D58" s="97" t="s">
        <v>67</v>
      </c>
      <c r="E58" s="129" t="s">
        <v>145</v>
      </c>
      <c r="F58" s="191">
        <v>2264.3000000000002</v>
      </c>
      <c r="G58" s="189">
        <v>582</v>
      </c>
      <c r="H58" s="224">
        <v>410</v>
      </c>
      <c r="I58" s="194">
        <f t="shared" si="11"/>
        <v>3.4343535876430282E-3</v>
      </c>
      <c r="J58" s="189">
        <f t="shared" si="12"/>
        <v>-172</v>
      </c>
      <c r="K58" s="190">
        <f t="shared" si="13"/>
        <v>0.70446735395189009</v>
      </c>
      <c r="L58" s="193"/>
      <c r="M58" s="221"/>
      <c r="N58" s="189"/>
      <c r="O58" s="241"/>
      <c r="P58" s="183">
        <f t="shared" si="14"/>
        <v>0</v>
      </c>
      <c r="Q58" s="190"/>
      <c r="R58" s="191">
        <f>SUM(F58,L58)</f>
        <v>2264.3000000000002</v>
      </c>
      <c r="S58" s="223">
        <f t="shared" si="6"/>
        <v>2264.3000000000002</v>
      </c>
      <c r="T58" s="189">
        <f t="shared" si="6"/>
        <v>582</v>
      </c>
      <c r="U58" s="224">
        <f t="shared" si="6"/>
        <v>410</v>
      </c>
      <c r="V58" s="189">
        <f t="shared" si="15"/>
        <v>-172</v>
      </c>
      <c r="W58" s="225">
        <f t="shared" si="5"/>
        <v>0.70446735395189009</v>
      </c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37"/>
      <c r="AI58" s="37"/>
      <c r="AJ58" s="37"/>
      <c r="AK58" s="37"/>
      <c r="AL58" s="37"/>
      <c r="AM58" s="37"/>
      <c r="AN58" s="37"/>
      <c r="AO58" s="37"/>
      <c r="AP58" s="37"/>
      <c r="AQ58" s="37"/>
    </row>
    <row r="59" spans="1:196" s="14" customFormat="1" ht="27" customHeight="1">
      <c r="A59" s="166">
        <v>4</v>
      </c>
      <c r="B59" s="100" t="s">
        <v>14</v>
      </c>
      <c r="C59" s="100" t="s">
        <v>117</v>
      </c>
      <c r="D59" s="100"/>
      <c r="E59" s="140" t="s">
        <v>146</v>
      </c>
      <c r="F59" s="211">
        <f>SUM(F60:F61,F62:F63)</f>
        <v>8622.9</v>
      </c>
      <c r="G59" s="183">
        <f>SUM(G60:G61,G62:G63)</f>
        <v>2050.9</v>
      </c>
      <c r="H59" s="213">
        <f>SUM(H60:H61,H62:H63)</f>
        <v>1702.8000000000002</v>
      </c>
      <c r="I59" s="184">
        <f t="shared" si="11"/>
        <v>1.4263456802533046E-2</v>
      </c>
      <c r="J59" s="183">
        <f t="shared" si="12"/>
        <v>-348.09999999999991</v>
      </c>
      <c r="K59" s="185">
        <f t="shared" si="13"/>
        <v>0.83026963772002538</v>
      </c>
      <c r="L59" s="211">
        <f>SUM(L60:L61,L62:L63)</f>
        <v>825.60000000000014</v>
      </c>
      <c r="M59" s="183">
        <f>SUM(M60:M61,M62:M63)</f>
        <v>934.30000000000007</v>
      </c>
      <c r="N59" s="212">
        <f>SUM(N60:N61,N62:N63)</f>
        <v>325.10000000000002</v>
      </c>
      <c r="O59" s="213">
        <f>SUM(O60:O61,O62:O63)</f>
        <v>207.7</v>
      </c>
      <c r="P59" s="183">
        <f t="shared" si="14"/>
        <v>-117.40000000000003</v>
      </c>
      <c r="Q59" s="185">
        <f>O59/N59</f>
        <v>0.63888034450938169</v>
      </c>
      <c r="R59" s="211">
        <f>SUM(R60:R61,R62:R63)</f>
        <v>9448.5</v>
      </c>
      <c r="S59" s="183">
        <f>SUM(S60:S61,S62:S63)</f>
        <v>9557.2000000000007</v>
      </c>
      <c r="T59" s="212">
        <f>SUM(T60:T61,T62:T63)</f>
        <v>2376</v>
      </c>
      <c r="U59" s="213">
        <f>SUM(U60:U61,U62:U63)</f>
        <v>1910.5</v>
      </c>
      <c r="V59" s="183">
        <f t="shared" si="15"/>
        <v>-465.5</v>
      </c>
      <c r="W59" s="215">
        <f t="shared" si="5"/>
        <v>0.80408249158249157</v>
      </c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  <c r="AO59" s="35"/>
      <c r="AP59" s="35"/>
      <c r="AQ59" s="35"/>
      <c r="AR59" s="36"/>
      <c r="AS59" s="36"/>
      <c r="AT59" s="36"/>
      <c r="AU59" s="36"/>
      <c r="AV59" s="36"/>
      <c r="AW59" s="36"/>
      <c r="AX59" s="36"/>
      <c r="AY59" s="36"/>
      <c r="AZ59" s="36"/>
      <c r="BA59" s="36"/>
      <c r="BB59" s="36"/>
      <c r="BC59" s="36"/>
      <c r="BD59" s="36"/>
      <c r="BE59" s="36"/>
      <c r="BF59" s="36"/>
      <c r="BG59" s="36"/>
      <c r="BH59" s="36"/>
      <c r="BI59" s="36"/>
      <c r="BJ59" s="36"/>
      <c r="BK59" s="36"/>
      <c r="BL59" s="36"/>
      <c r="BM59" s="36"/>
      <c r="BN59" s="36"/>
      <c r="BO59" s="36"/>
      <c r="BP59" s="36"/>
      <c r="BQ59" s="36"/>
      <c r="BR59" s="36"/>
      <c r="BS59" s="36"/>
      <c r="BT59" s="36"/>
      <c r="BU59" s="36"/>
      <c r="BV59" s="36"/>
      <c r="BW59" s="36"/>
      <c r="BX59" s="36"/>
      <c r="BY59" s="36"/>
      <c r="BZ59" s="36"/>
      <c r="CA59" s="36"/>
      <c r="CB59" s="36"/>
      <c r="CC59" s="36"/>
      <c r="CD59" s="36"/>
      <c r="CE59" s="36"/>
      <c r="CF59" s="36"/>
      <c r="CG59" s="36"/>
      <c r="CH59" s="36"/>
      <c r="CI59" s="36"/>
      <c r="CJ59" s="36"/>
      <c r="CK59" s="36"/>
      <c r="CL59" s="36"/>
      <c r="CM59" s="36"/>
      <c r="CN59" s="36"/>
      <c r="CO59" s="36"/>
      <c r="CP59" s="36"/>
      <c r="CQ59" s="36"/>
      <c r="CR59" s="36"/>
      <c r="CS59" s="36"/>
      <c r="CT59" s="36"/>
      <c r="CU59" s="36"/>
      <c r="CV59" s="36"/>
      <c r="CW59" s="36"/>
      <c r="CX59" s="36"/>
      <c r="CY59" s="36"/>
      <c r="CZ59" s="36"/>
      <c r="DA59" s="36"/>
      <c r="DB59" s="36"/>
      <c r="DC59" s="36"/>
      <c r="DD59" s="36"/>
      <c r="DE59" s="36"/>
      <c r="DF59" s="36"/>
      <c r="DG59" s="36"/>
      <c r="DH59" s="36"/>
      <c r="DI59" s="36"/>
      <c r="DJ59" s="36"/>
      <c r="DK59" s="36"/>
      <c r="DL59" s="36"/>
      <c r="DM59" s="36"/>
      <c r="DN59" s="36"/>
      <c r="DO59" s="36"/>
      <c r="DP59" s="36"/>
      <c r="DQ59" s="36"/>
      <c r="DR59" s="36"/>
      <c r="DS59" s="36"/>
      <c r="DT59" s="36"/>
      <c r="DU59" s="36"/>
      <c r="DV59" s="36"/>
      <c r="DW59" s="36"/>
      <c r="DX59" s="36"/>
      <c r="DY59" s="36"/>
      <c r="DZ59" s="36"/>
      <c r="EA59" s="36"/>
      <c r="EB59" s="36"/>
      <c r="EC59" s="36"/>
      <c r="ED59" s="36"/>
      <c r="EE59" s="36"/>
      <c r="EF59" s="36"/>
      <c r="EG59" s="36"/>
      <c r="EH59" s="36"/>
      <c r="EI59" s="36"/>
      <c r="EJ59" s="36"/>
      <c r="EK59" s="36"/>
      <c r="EL59" s="36"/>
      <c r="EM59" s="36"/>
      <c r="EN59" s="36"/>
      <c r="EO59" s="36"/>
      <c r="EP59" s="36"/>
      <c r="EQ59" s="36"/>
      <c r="ER59" s="36"/>
      <c r="ES59" s="36"/>
      <c r="ET59" s="36"/>
      <c r="EU59" s="36"/>
      <c r="EV59" s="36"/>
      <c r="EW59" s="36"/>
      <c r="EX59" s="36"/>
      <c r="EY59" s="36"/>
      <c r="EZ59" s="36"/>
      <c r="FA59" s="36"/>
      <c r="FB59" s="36"/>
      <c r="FC59" s="36"/>
      <c r="FD59" s="36"/>
      <c r="FE59" s="36"/>
      <c r="FF59" s="36"/>
      <c r="FG59" s="36"/>
      <c r="FH59" s="36"/>
      <c r="FI59" s="36"/>
      <c r="FJ59" s="36"/>
      <c r="FK59" s="36"/>
      <c r="FL59" s="36"/>
      <c r="FM59" s="36"/>
      <c r="FN59" s="36"/>
      <c r="FO59" s="36"/>
      <c r="FP59" s="36"/>
      <c r="FQ59" s="36"/>
      <c r="FR59" s="36"/>
      <c r="FS59" s="36"/>
      <c r="FT59" s="36"/>
      <c r="FU59" s="36"/>
      <c r="FV59" s="36"/>
      <c r="FW59" s="36"/>
      <c r="FX59" s="36"/>
      <c r="FY59" s="36"/>
      <c r="FZ59" s="36"/>
      <c r="GA59" s="36"/>
      <c r="GB59" s="36"/>
      <c r="GC59" s="36"/>
      <c r="GD59" s="36"/>
      <c r="GE59" s="54"/>
      <c r="GF59" s="54"/>
      <c r="GG59" s="54"/>
      <c r="GH59" s="54"/>
      <c r="GI59" s="54"/>
      <c r="GJ59" s="54"/>
      <c r="GK59" s="54"/>
      <c r="GL59" s="54"/>
      <c r="GM59" s="54"/>
      <c r="GN59" s="54"/>
    </row>
    <row r="60" spans="1:196" ht="24.75" customHeight="1">
      <c r="A60" s="121"/>
      <c r="B60" s="95" t="s">
        <v>28</v>
      </c>
      <c r="C60" s="96" t="s">
        <v>148</v>
      </c>
      <c r="D60" s="96" t="s">
        <v>70</v>
      </c>
      <c r="E60" s="141" t="s">
        <v>147</v>
      </c>
      <c r="F60" s="191">
        <v>3391.4</v>
      </c>
      <c r="G60" s="189">
        <v>829.8</v>
      </c>
      <c r="H60" s="224">
        <v>710.3</v>
      </c>
      <c r="I60" s="194">
        <f t="shared" si="11"/>
        <v>5.9498081787874215E-3</v>
      </c>
      <c r="J60" s="189">
        <f t="shared" si="12"/>
        <v>-119.5</v>
      </c>
      <c r="K60" s="190">
        <f t="shared" si="13"/>
        <v>0.8559893950349482</v>
      </c>
      <c r="L60" s="191">
        <v>322.8</v>
      </c>
      <c r="M60" s="223">
        <v>382.5</v>
      </c>
      <c r="N60" s="223">
        <v>142.4</v>
      </c>
      <c r="O60" s="224">
        <v>112.7</v>
      </c>
      <c r="P60" s="189">
        <f t="shared" si="14"/>
        <v>-29.700000000000003</v>
      </c>
      <c r="Q60" s="190">
        <f>O60/N60</f>
        <v>0.7914325842696629</v>
      </c>
      <c r="R60" s="191">
        <f t="shared" si="7"/>
        <v>3714.2000000000003</v>
      </c>
      <c r="S60" s="223">
        <f t="shared" si="6"/>
        <v>3773.9</v>
      </c>
      <c r="T60" s="189">
        <f>SUM(G60,N60)</f>
        <v>972.19999999999993</v>
      </c>
      <c r="U60" s="224">
        <f t="shared" si="8"/>
        <v>823</v>
      </c>
      <c r="V60" s="189">
        <f t="shared" si="15"/>
        <v>-149.19999999999993</v>
      </c>
      <c r="W60" s="225">
        <f t="shared" si="5"/>
        <v>0.84653363505451562</v>
      </c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37"/>
      <c r="AI60" s="37"/>
      <c r="AJ60" s="37"/>
      <c r="AK60" s="37"/>
      <c r="AL60" s="37"/>
      <c r="AM60" s="37"/>
      <c r="AN60" s="37"/>
      <c r="AO60" s="37"/>
      <c r="AP60" s="37"/>
      <c r="AQ60" s="37"/>
    </row>
    <row r="61" spans="1:196" ht="53.45" customHeight="1">
      <c r="A61" s="121"/>
      <c r="B61" s="95" t="s">
        <v>33</v>
      </c>
      <c r="C61" s="111" t="s">
        <v>69</v>
      </c>
      <c r="D61" s="96" t="s">
        <v>71</v>
      </c>
      <c r="E61" s="124" t="s">
        <v>149</v>
      </c>
      <c r="F61" s="191">
        <v>2225.6</v>
      </c>
      <c r="G61" s="189">
        <v>591.6</v>
      </c>
      <c r="H61" s="224">
        <v>470.6</v>
      </c>
      <c r="I61" s="194">
        <f t="shared" si="11"/>
        <v>3.9419678008409979E-3</v>
      </c>
      <c r="J61" s="189">
        <f t="shared" si="12"/>
        <v>-121</v>
      </c>
      <c r="K61" s="190">
        <f t="shared" si="13"/>
        <v>0.79546991210277218</v>
      </c>
      <c r="L61" s="191">
        <v>274.60000000000002</v>
      </c>
      <c r="M61" s="189">
        <v>285.2</v>
      </c>
      <c r="N61" s="189">
        <v>122.2</v>
      </c>
      <c r="O61" s="224">
        <v>47.9</v>
      </c>
      <c r="P61" s="189">
        <f t="shared" si="14"/>
        <v>-74.300000000000011</v>
      </c>
      <c r="Q61" s="190">
        <f>O61/N61</f>
        <v>0.39198036006546644</v>
      </c>
      <c r="R61" s="191">
        <f t="shared" ref="R61:R117" si="16">SUM(F61,L61)</f>
        <v>2500.1999999999998</v>
      </c>
      <c r="S61" s="223">
        <f t="shared" ref="S61:U115" si="17">SUM(F61,M61)</f>
        <v>2510.7999999999997</v>
      </c>
      <c r="T61" s="189">
        <f t="shared" si="17"/>
        <v>713.80000000000007</v>
      </c>
      <c r="U61" s="224">
        <f t="shared" si="17"/>
        <v>518.5</v>
      </c>
      <c r="V61" s="189">
        <f t="shared" si="15"/>
        <v>-195.30000000000007</v>
      </c>
      <c r="W61" s="225">
        <f t="shared" ref="W61:W121" si="18">U61/T61</f>
        <v>0.72639394788456146</v>
      </c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  <c r="AJ61" s="37"/>
      <c r="AK61" s="37"/>
      <c r="AL61" s="37"/>
      <c r="AM61" s="37"/>
      <c r="AN61" s="37"/>
      <c r="AO61" s="37"/>
      <c r="AP61" s="37"/>
      <c r="AQ61" s="37"/>
    </row>
    <row r="62" spans="1:196" ht="31.5" customHeight="1">
      <c r="A62" s="121"/>
      <c r="B62" s="95" t="s">
        <v>29</v>
      </c>
      <c r="C62" s="96" t="s">
        <v>151</v>
      </c>
      <c r="D62" s="96" t="s">
        <v>72</v>
      </c>
      <c r="E62" s="141" t="s">
        <v>152</v>
      </c>
      <c r="F62" s="191">
        <v>2055.9</v>
      </c>
      <c r="G62" s="189">
        <v>534.6</v>
      </c>
      <c r="H62" s="224">
        <v>449</v>
      </c>
      <c r="I62" s="194">
        <f t="shared" si="11"/>
        <v>3.7610360020773649E-3</v>
      </c>
      <c r="J62" s="189">
        <f t="shared" si="12"/>
        <v>-85.600000000000023</v>
      </c>
      <c r="K62" s="190">
        <f t="shared" si="13"/>
        <v>0.83988028432472872</v>
      </c>
      <c r="L62" s="191">
        <v>228.2</v>
      </c>
      <c r="M62" s="223">
        <v>266.60000000000002</v>
      </c>
      <c r="N62" s="189">
        <v>60.5</v>
      </c>
      <c r="O62" s="224">
        <v>47.1</v>
      </c>
      <c r="P62" s="189">
        <f t="shared" si="14"/>
        <v>-13.399999999999999</v>
      </c>
      <c r="Q62" s="190">
        <f>O62/N62</f>
        <v>0.7785123966942149</v>
      </c>
      <c r="R62" s="191">
        <f t="shared" si="16"/>
        <v>2284.1</v>
      </c>
      <c r="S62" s="223">
        <f t="shared" si="17"/>
        <v>2322.5</v>
      </c>
      <c r="T62" s="189">
        <f t="shared" si="17"/>
        <v>595.1</v>
      </c>
      <c r="U62" s="224">
        <f t="shared" si="17"/>
        <v>496.1</v>
      </c>
      <c r="V62" s="189">
        <f t="shared" si="15"/>
        <v>-99</v>
      </c>
      <c r="W62" s="225">
        <f t="shared" si="18"/>
        <v>0.83364140480591498</v>
      </c>
      <c r="X62" s="37"/>
      <c r="Y62" s="37"/>
      <c r="Z62" s="37"/>
      <c r="AA62" s="37"/>
      <c r="AB62" s="37"/>
      <c r="AC62" s="37"/>
      <c r="AD62" s="37"/>
      <c r="AE62" s="37"/>
      <c r="AF62" s="37"/>
      <c r="AG62" s="37"/>
      <c r="AH62" s="37"/>
      <c r="AI62" s="37"/>
      <c r="AJ62" s="37"/>
      <c r="AK62" s="37"/>
      <c r="AL62" s="37"/>
      <c r="AM62" s="37"/>
      <c r="AN62" s="37"/>
      <c r="AO62" s="37"/>
      <c r="AP62" s="37"/>
      <c r="AQ62" s="37"/>
    </row>
    <row r="63" spans="1:196" ht="24.75" customHeight="1" thickBot="1">
      <c r="A63" s="121"/>
      <c r="B63" s="95" t="s">
        <v>30</v>
      </c>
      <c r="C63" s="96" t="s">
        <v>153</v>
      </c>
      <c r="D63" s="96" t="s">
        <v>72</v>
      </c>
      <c r="E63" s="142" t="s">
        <v>154</v>
      </c>
      <c r="F63" s="191">
        <v>950</v>
      </c>
      <c r="G63" s="189">
        <v>94.9</v>
      </c>
      <c r="H63" s="224">
        <v>72.900000000000006</v>
      </c>
      <c r="I63" s="188">
        <f t="shared" si="11"/>
        <v>6.1064482082726047E-4</v>
      </c>
      <c r="J63" s="189">
        <f t="shared" si="12"/>
        <v>-22</v>
      </c>
      <c r="K63" s="190">
        <f t="shared" si="13"/>
        <v>0.76817702845100111</v>
      </c>
      <c r="L63" s="193"/>
      <c r="M63" s="221"/>
      <c r="N63" s="189"/>
      <c r="O63" s="241"/>
      <c r="P63" s="183">
        <f t="shared" si="14"/>
        <v>0</v>
      </c>
      <c r="Q63" s="190"/>
      <c r="R63" s="191">
        <f t="shared" si="16"/>
        <v>950</v>
      </c>
      <c r="S63" s="223">
        <f t="shared" si="17"/>
        <v>950</v>
      </c>
      <c r="T63" s="189">
        <f t="shared" si="17"/>
        <v>94.9</v>
      </c>
      <c r="U63" s="224">
        <f t="shared" si="17"/>
        <v>72.900000000000006</v>
      </c>
      <c r="V63" s="189">
        <f t="shared" si="15"/>
        <v>-22</v>
      </c>
      <c r="W63" s="225">
        <f t="shared" si="18"/>
        <v>0.76817702845100111</v>
      </c>
      <c r="X63" s="37"/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/>
      <c r="AJ63" s="37"/>
      <c r="AK63" s="37"/>
      <c r="AL63" s="37"/>
      <c r="AM63" s="37"/>
      <c r="AN63" s="37"/>
      <c r="AO63" s="37"/>
      <c r="AP63" s="37"/>
      <c r="AQ63" s="37"/>
    </row>
    <row r="64" spans="1:196" s="6" customFormat="1" ht="26.25" customHeight="1" thickBot="1">
      <c r="A64" s="121">
        <v>5</v>
      </c>
      <c r="B64" s="109" t="s">
        <v>15</v>
      </c>
      <c r="C64" s="109" t="s">
        <v>119</v>
      </c>
      <c r="D64" s="109"/>
      <c r="E64" s="143" t="s">
        <v>37</v>
      </c>
      <c r="F64" s="182">
        <f>SUM(F65:F68,F70)</f>
        <v>3558.7</v>
      </c>
      <c r="G64" s="183">
        <f>SUM(G65:G68,G70)</f>
        <v>1065.3</v>
      </c>
      <c r="H64" s="213">
        <f>SUM(H65:H68,H70)</f>
        <v>695</v>
      </c>
      <c r="I64" s="184">
        <f t="shared" si="11"/>
        <v>5.821648154663182E-3</v>
      </c>
      <c r="J64" s="183">
        <f t="shared" si="12"/>
        <v>-370.29999999999995</v>
      </c>
      <c r="K64" s="185">
        <f t="shared" si="13"/>
        <v>0.65239838543133388</v>
      </c>
      <c r="L64" s="182">
        <f>SUM(L65:L68,L70)</f>
        <v>51.4</v>
      </c>
      <c r="M64" s="212">
        <f>SUM(M65:M68,M70)</f>
        <v>51.4</v>
      </c>
      <c r="N64" s="183">
        <f>SUM(N65:N68,N70)</f>
        <v>10</v>
      </c>
      <c r="O64" s="213">
        <f>SUM(O65:O68,O70)</f>
        <v>0</v>
      </c>
      <c r="P64" s="183">
        <f t="shared" si="14"/>
        <v>-10</v>
      </c>
      <c r="Q64" s="185"/>
      <c r="R64" s="182">
        <f>SUM(R65:R68,R70)</f>
        <v>3610.1</v>
      </c>
      <c r="S64" s="212">
        <f>SUM(S65:S68,S70)</f>
        <v>3610.1</v>
      </c>
      <c r="T64" s="183">
        <f>SUM(T65:T68,T70)</f>
        <v>1075.3</v>
      </c>
      <c r="U64" s="213">
        <f>SUM(U65:U68,U70)</f>
        <v>695</v>
      </c>
      <c r="V64" s="183">
        <f t="shared" si="15"/>
        <v>-380.29999999999995</v>
      </c>
      <c r="W64" s="215">
        <f t="shared" si="18"/>
        <v>0.64633125639356459</v>
      </c>
      <c r="X64" s="37"/>
      <c r="Y64" s="37"/>
      <c r="Z64" s="37"/>
      <c r="AA64" s="37"/>
      <c r="AB64" s="37"/>
      <c r="AC64" s="37"/>
      <c r="AD64" s="37"/>
      <c r="AE64" s="37"/>
      <c r="AF64" s="37"/>
      <c r="AG64" s="37"/>
      <c r="AH64" s="37"/>
      <c r="AI64" s="37"/>
      <c r="AJ64" s="37"/>
      <c r="AK64" s="37"/>
      <c r="AL64" s="37"/>
      <c r="AM64" s="37"/>
      <c r="AN64" s="37"/>
      <c r="AO64" s="37"/>
      <c r="AP64" s="37"/>
      <c r="AQ64" s="37"/>
      <c r="AR64" s="33"/>
      <c r="AS64" s="33"/>
      <c r="AT64" s="33"/>
      <c r="AU64" s="33"/>
      <c r="AV64" s="33"/>
      <c r="AW64" s="33"/>
      <c r="AX64" s="33"/>
      <c r="AY64" s="33"/>
      <c r="AZ64" s="33"/>
      <c r="BA64" s="33"/>
      <c r="BB64" s="33"/>
      <c r="BC64" s="33"/>
      <c r="BD64" s="33"/>
      <c r="BE64" s="33"/>
      <c r="BF64" s="33"/>
      <c r="BG64" s="33"/>
      <c r="BH64" s="33"/>
      <c r="BI64" s="33"/>
      <c r="BJ64" s="33"/>
      <c r="BK64" s="33"/>
      <c r="BL64" s="33"/>
      <c r="BM64" s="33"/>
      <c r="BN64" s="33"/>
      <c r="BO64" s="33"/>
      <c r="BP64" s="33"/>
      <c r="BQ64" s="33"/>
      <c r="BR64" s="33"/>
      <c r="BS64" s="33"/>
      <c r="BT64" s="33"/>
      <c r="BU64" s="33"/>
      <c r="BV64" s="33"/>
      <c r="BW64" s="33"/>
      <c r="BX64" s="33"/>
      <c r="BY64" s="33"/>
      <c r="BZ64" s="33"/>
      <c r="CA64" s="33"/>
      <c r="CB64" s="33"/>
      <c r="CC64" s="33"/>
      <c r="CD64" s="33"/>
      <c r="CE64" s="33"/>
      <c r="CF64" s="33"/>
      <c r="CG64" s="33"/>
      <c r="CH64" s="33"/>
      <c r="CI64" s="33"/>
      <c r="CJ64" s="33"/>
      <c r="CK64" s="33"/>
      <c r="CL64" s="33"/>
      <c r="CM64" s="33"/>
      <c r="CN64" s="33"/>
      <c r="CO64" s="33"/>
      <c r="CP64" s="33"/>
      <c r="CQ64" s="33"/>
      <c r="CR64" s="33"/>
      <c r="CS64" s="33"/>
      <c r="CT64" s="33"/>
      <c r="CU64" s="33"/>
      <c r="CV64" s="33"/>
      <c r="CW64" s="33"/>
      <c r="CX64" s="33"/>
      <c r="CY64" s="33"/>
      <c r="CZ64" s="33"/>
      <c r="DA64" s="33"/>
      <c r="DB64" s="33"/>
      <c r="DC64" s="33"/>
      <c r="DD64" s="33"/>
      <c r="DE64" s="33"/>
      <c r="DF64" s="33"/>
      <c r="DG64" s="33"/>
      <c r="DH64" s="33"/>
      <c r="DI64" s="33"/>
      <c r="DJ64" s="33"/>
      <c r="DK64" s="33"/>
      <c r="DL64" s="33"/>
      <c r="DM64" s="33"/>
      <c r="DN64" s="33"/>
      <c r="DO64" s="33"/>
      <c r="DP64" s="33"/>
      <c r="DQ64" s="33"/>
      <c r="DR64" s="33"/>
      <c r="DS64" s="33"/>
      <c r="DT64" s="33"/>
      <c r="DU64" s="33"/>
      <c r="DV64" s="33"/>
      <c r="DW64" s="33"/>
      <c r="DX64" s="33"/>
      <c r="DY64" s="33"/>
      <c r="DZ64" s="33"/>
      <c r="EA64" s="33"/>
      <c r="EB64" s="33"/>
      <c r="EC64" s="33"/>
      <c r="ED64" s="33"/>
      <c r="EE64" s="33"/>
      <c r="EF64" s="33"/>
      <c r="EG64" s="33"/>
      <c r="EH64" s="33"/>
      <c r="EI64" s="33"/>
      <c r="EJ64" s="33"/>
      <c r="EK64" s="33"/>
      <c r="EL64" s="33"/>
      <c r="EM64" s="33"/>
      <c r="EN64" s="33"/>
      <c r="EO64" s="33"/>
      <c r="EP64" s="33"/>
      <c r="EQ64" s="33"/>
      <c r="ER64" s="33"/>
      <c r="ES64" s="33"/>
      <c r="ET64" s="33"/>
      <c r="EU64" s="33"/>
      <c r="EV64" s="33"/>
      <c r="EW64" s="33"/>
      <c r="EX64" s="33"/>
      <c r="EY64" s="33"/>
      <c r="EZ64" s="33"/>
      <c r="FA64" s="33"/>
      <c r="FB64" s="33"/>
      <c r="FC64" s="33"/>
      <c r="FD64" s="33"/>
      <c r="FE64" s="33"/>
      <c r="FF64" s="33"/>
      <c r="FG64" s="33"/>
      <c r="FH64" s="33"/>
      <c r="FI64" s="33"/>
      <c r="FJ64" s="33"/>
      <c r="FK64" s="33"/>
      <c r="FL64" s="33"/>
      <c r="FM64" s="33"/>
      <c r="FN64" s="33"/>
      <c r="FO64" s="33"/>
      <c r="FP64" s="33"/>
      <c r="FQ64" s="33"/>
      <c r="FR64" s="33"/>
      <c r="FS64" s="33"/>
      <c r="FT64" s="33"/>
      <c r="FU64" s="33"/>
      <c r="FV64" s="33"/>
      <c r="FW64" s="33"/>
      <c r="FX64" s="33"/>
      <c r="FY64" s="33"/>
      <c r="FZ64" s="33"/>
      <c r="GA64" s="33"/>
      <c r="GB64" s="33"/>
      <c r="GC64" s="33"/>
      <c r="GD64" s="33"/>
      <c r="GE64" s="55"/>
      <c r="GF64" s="55"/>
      <c r="GG64" s="55"/>
      <c r="GH64" s="55"/>
      <c r="GI64" s="55"/>
      <c r="GJ64" s="55"/>
      <c r="GK64" s="55"/>
      <c r="GL64" s="55"/>
      <c r="GM64" s="55"/>
      <c r="GN64" s="55"/>
    </row>
    <row r="65" spans="1:196" ht="33.6" customHeight="1">
      <c r="A65" s="121"/>
      <c r="B65" s="95" t="s">
        <v>32</v>
      </c>
      <c r="C65" s="97" t="s">
        <v>73</v>
      </c>
      <c r="D65" s="97" t="s">
        <v>74</v>
      </c>
      <c r="E65" s="127" t="s">
        <v>75</v>
      </c>
      <c r="F65" s="191">
        <v>343</v>
      </c>
      <c r="G65" s="189">
        <v>123</v>
      </c>
      <c r="H65" s="224">
        <v>87.3</v>
      </c>
      <c r="I65" s="194">
        <f t="shared" si="11"/>
        <v>7.3126602000301547E-4</v>
      </c>
      <c r="J65" s="189">
        <f t="shared" si="12"/>
        <v>-35.700000000000003</v>
      </c>
      <c r="K65" s="190">
        <f t="shared" si="13"/>
        <v>0.70975609756097557</v>
      </c>
      <c r="L65" s="193"/>
      <c r="M65" s="221"/>
      <c r="N65" s="189"/>
      <c r="O65" s="241"/>
      <c r="P65" s="189">
        <f t="shared" si="14"/>
        <v>0</v>
      </c>
      <c r="Q65" s="190"/>
      <c r="R65" s="191">
        <f>SUM(F65,L65)</f>
        <v>343</v>
      </c>
      <c r="S65" s="223">
        <f t="shared" ref="S65:U66" si="19">SUM(F65,M65)</f>
        <v>343</v>
      </c>
      <c r="T65" s="189">
        <f t="shared" si="19"/>
        <v>123</v>
      </c>
      <c r="U65" s="224">
        <f t="shared" si="19"/>
        <v>87.3</v>
      </c>
      <c r="V65" s="189">
        <f t="shared" si="15"/>
        <v>-35.700000000000003</v>
      </c>
      <c r="W65" s="225">
        <f t="shared" si="18"/>
        <v>0.70975609756097557</v>
      </c>
      <c r="X65" s="37"/>
      <c r="Y65" s="37"/>
      <c r="Z65" s="37"/>
      <c r="AA65" s="37"/>
      <c r="AB65" s="37"/>
      <c r="AC65" s="37"/>
      <c r="AD65" s="37"/>
      <c r="AE65" s="37"/>
      <c r="AF65" s="37"/>
      <c r="AG65" s="37"/>
      <c r="AH65" s="37"/>
      <c r="AI65" s="37"/>
      <c r="AJ65" s="37"/>
      <c r="AK65" s="37"/>
      <c r="AL65" s="37"/>
      <c r="AM65" s="37"/>
      <c r="AN65" s="37"/>
      <c r="AO65" s="37"/>
      <c r="AP65" s="37"/>
      <c r="AQ65" s="37"/>
    </row>
    <row r="66" spans="1:196" ht="36" customHeight="1">
      <c r="A66" s="121"/>
      <c r="B66" s="95" t="s">
        <v>32</v>
      </c>
      <c r="C66" s="97" t="s">
        <v>76</v>
      </c>
      <c r="D66" s="97" t="s">
        <v>74</v>
      </c>
      <c r="E66" s="127" t="s">
        <v>77</v>
      </c>
      <c r="F66" s="191">
        <v>207</v>
      </c>
      <c r="G66" s="189">
        <v>114.2</v>
      </c>
      <c r="H66" s="224">
        <v>7.5</v>
      </c>
      <c r="I66" s="188">
        <f t="shared" si="11"/>
        <v>6.282354123737247E-5</v>
      </c>
      <c r="J66" s="189">
        <f t="shared" si="12"/>
        <v>-106.7</v>
      </c>
      <c r="K66" s="190">
        <f t="shared" si="13"/>
        <v>6.5674255691768824E-2</v>
      </c>
      <c r="L66" s="193"/>
      <c r="M66" s="221"/>
      <c r="N66" s="189"/>
      <c r="O66" s="241"/>
      <c r="P66" s="189">
        <f t="shared" si="14"/>
        <v>0</v>
      </c>
      <c r="Q66" s="190"/>
      <c r="R66" s="191">
        <f>SUM(F66,L66)</f>
        <v>207</v>
      </c>
      <c r="S66" s="223">
        <f t="shared" si="19"/>
        <v>207</v>
      </c>
      <c r="T66" s="189">
        <f t="shared" si="19"/>
        <v>114.2</v>
      </c>
      <c r="U66" s="224">
        <f t="shared" si="19"/>
        <v>7.5</v>
      </c>
      <c r="V66" s="189">
        <f t="shared" si="15"/>
        <v>-106.7</v>
      </c>
      <c r="W66" s="225">
        <f t="shared" si="18"/>
        <v>6.5674255691768824E-2</v>
      </c>
      <c r="X66" s="37"/>
      <c r="Y66" s="37"/>
      <c r="Z66" s="37"/>
      <c r="AA66" s="37"/>
      <c r="AB66" s="37"/>
      <c r="AC66" s="37"/>
      <c r="AD66" s="37"/>
      <c r="AE66" s="37"/>
      <c r="AF66" s="37"/>
      <c r="AG66" s="37"/>
      <c r="AH66" s="37"/>
      <c r="AI66" s="37"/>
      <c r="AJ66" s="37"/>
      <c r="AK66" s="37"/>
      <c r="AL66" s="37"/>
      <c r="AM66" s="37"/>
      <c r="AN66" s="37"/>
      <c r="AO66" s="37"/>
      <c r="AP66" s="37"/>
      <c r="AQ66" s="37"/>
    </row>
    <row r="67" spans="1:196" s="10" customFormat="1" ht="51" customHeight="1">
      <c r="A67" s="121"/>
      <c r="B67" s="95" t="s">
        <v>22</v>
      </c>
      <c r="C67" s="111" t="s">
        <v>78</v>
      </c>
      <c r="D67" s="111" t="s">
        <v>74</v>
      </c>
      <c r="E67" s="139" t="s">
        <v>79</v>
      </c>
      <c r="F67" s="191">
        <v>2758.5</v>
      </c>
      <c r="G67" s="189">
        <v>764.6</v>
      </c>
      <c r="H67" s="224">
        <v>540</v>
      </c>
      <c r="I67" s="194">
        <f t="shared" si="11"/>
        <v>4.5232949690908178E-3</v>
      </c>
      <c r="J67" s="189">
        <f t="shared" si="12"/>
        <v>-224.60000000000002</v>
      </c>
      <c r="K67" s="190">
        <f t="shared" si="13"/>
        <v>0.70625163484174724</v>
      </c>
      <c r="L67" s="191">
        <v>51.4</v>
      </c>
      <c r="M67" s="223">
        <v>51.4</v>
      </c>
      <c r="N67" s="223">
        <v>10</v>
      </c>
      <c r="O67" s="224"/>
      <c r="P67" s="189">
        <f t="shared" si="14"/>
        <v>-10</v>
      </c>
      <c r="Q67" s="190"/>
      <c r="R67" s="191">
        <f t="shared" si="16"/>
        <v>2809.9</v>
      </c>
      <c r="S67" s="223">
        <f t="shared" si="17"/>
        <v>2809.9</v>
      </c>
      <c r="T67" s="189">
        <f t="shared" si="17"/>
        <v>774.6</v>
      </c>
      <c r="U67" s="224">
        <f t="shared" si="17"/>
        <v>540</v>
      </c>
      <c r="V67" s="189">
        <f t="shared" si="15"/>
        <v>-234.60000000000002</v>
      </c>
      <c r="W67" s="225">
        <f t="shared" si="18"/>
        <v>0.69713400464756003</v>
      </c>
      <c r="X67" s="37"/>
      <c r="Y67" s="37"/>
      <c r="Z67" s="37"/>
      <c r="AA67" s="37"/>
      <c r="AB67" s="37"/>
      <c r="AC67" s="37"/>
      <c r="AD67" s="37"/>
      <c r="AE67" s="37"/>
      <c r="AF67" s="37"/>
      <c r="AG67" s="37"/>
      <c r="AH67" s="37"/>
      <c r="AI67" s="37"/>
      <c r="AJ67" s="37"/>
      <c r="AK67" s="37"/>
      <c r="AL67" s="37"/>
      <c r="AM67" s="37"/>
      <c r="AN67" s="37"/>
      <c r="AO67" s="37"/>
      <c r="AP67" s="37"/>
      <c r="AQ67" s="37"/>
      <c r="AR67" s="33"/>
      <c r="AS67" s="33"/>
      <c r="AT67" s="33"/>
      <c r="AU67" s="33"/>
      <c r="AV67" s="33"/>
      <c r="AW67" s="33"/>
      <c r="AX67" s="33"/>
      <c r="AY67" s="33"/>
      <c r="AZ67" s="33"/>
      <c r="BA67" s="33"/>
      <c r="BB67" s="33"/>
      <c r="BC67" s="33"/>
      <c r="BD67" s="33"/>
      <c r="BE67" s="33"/>
      <c r="BF67" s="33"/>
      <c r="BG67" s="33"/>
      <c r="BH67" s="33"/>
      <c r="BI67" s="33"/>
      <c r="BJ67" s="33"/>
      <c r="BK67" s="33"/>
      <c r="BL67" s="33"/>
      <c r="BM67" s="33"/>
      <c r="BN67" s="33"/>
      <c r="BO67" s="33"/>
      <c r="BP67" s="33"/>
      <c r="BQ67" s="33"/>
      <c r="BR67" s="33"/>
      <c r="BS67" s="33"/>
      <c r="BT67" s="33"/>
      <c r="BU67" s="33"/>
      <c r="BV67" s="33"/>
      <c r="BW67" s="33"/>
      <c r="BX67" s="33"/>
      <c r="BY67" s="33"/>
      <c r="BZ67" s="33"/>
      <c r="CA67" s="33"/>
      <c r="CB67" s="33"/>
      <c r="CC67" s="33"/>
      <c r="CD67" s="33"/>
      <c r="CE67" s="33"/>
      <c r="CF67" s="33"/>
      <c r="CG67" s="33"/>
      <c r="CH67" s="33"/>
      <c r="CI67" s="33"/>
      <c r="CJ67" s="33"/>
      <c r="CK67" s="33"/>
      <c r="CL67" s="33"/>
      <c r="CM67" s="33"/>
      <c r="CN67" s="33"/>
      <c r="CO67" s="33"/>
      <c r="CP67" s="33"/>
      <c r="CQ67" s="33"/>
      <c r="CR67" s="33"/>
      <c r="CS67" s="33"/>
      <c r="CT67" s="33"/>
      <c r="CU67" s="33"/>
      <c r="CV67" s="33"/>
      <c r="CW67" s="33"/>
      <c r="CX67" s="33"/>
      <c r="CY67" s="33"/>
      <c r="CZ67" s="33"/>
      <c r="DA67" s="33"/>
      <c r="DB67" s="33"/>
      <c r="DC67" s="33"/>
      <c r="DD67" s="33"/>
      <c r="DE67" s="33"/>
      <c r="DF67" s="33"/>
      <c r="DG67" s="33"/>
      <c r="DH67" s="33"/>
      <c r="DI67" s="33"/>
      <c r="DJ67" s="33"/>
      <c r="DK67" s="33"/>
      <c r="DL67" s="33"/>
      <c r="DM67" s="33"/>
      <c r="DN67" s="33"/>
      <c r="DO67" s="33"/>
      <c r="DP67" s="33"/>
      <c r="DQ67" s="33"/>
      <c r="DR67" s="33"/>
      <c r="DS67" s="33"/>
      <c r="DT67" s="33"/>
      <c r="DU67" s="33"/>
      <c r="DV67" s="33"/>
      <c r="DW67" s="33"/>
      <c r="DX67" s="33"/>
      <c r="DY67" s="33"/>
      <c r="DZ67" s="33"/>
      <c r="EA67" s="33"/>
      <c r="EB67" s="33"/>
      <c r="EC67" s="33"/>
      <c r="ED67" s="33"/>
      <c r="EE67" s="33"/>
      <c r="EF67" s="33"/>
      <c r="EG67" s="33"/>
      <c r="EH67" s="33"/>
      <c r="EI67" s="33"/>
      <c r="EJ67" s="33"/>
      <c r="EK67" s="33"/>
      <c r="EL67" s="33"/>
      <c r="EM67" s="33"/>
      <c r="EN67" s="33"/>
      <c r="EO67" s="33"/>
      <c r="EP67" s="33"/>
      <c r="EQ67" s="33"/>
      <c r="ER67" s="33"/>
      <c r="ES67" s="33"/>
      <c r="ET67" s="33"/>
      <c r="EU67" s="33"/>
      <c r="EV67" s="33"/>
      <c r="EW67" s="33"/>
      <c r="EX67" s="33"/>
      <c r="EY67" s="33"/>
      <c r="EZ67" s="33"/>
      <c r="FA67" s="33"/>
      <c r="FB67" s="33"/>
      <c r="FC67" s="33"/>
      <c r="FD67" s="33"/>
      <c r="FE67" s="33"/>
      <c r="FF67" s="33"/>
      <c r="FG67" s="33"/>
      <c r="FH67" s="33"/>
      <c r="FI67" s="33"/>
      <c r="FJ67" s="33"/>
      <c r="FK67" s="33"/>
      <c r="FL67" s="33"/>
      <c r="FM67" s="33"/>
      <c r="FN67" s="33"/>
      <c r="FO67" s="33"/>
      <c r="FP67" s="33"/>
      <c r="FQ67" s="33"/>
      <c r="FR67" s="33"/>
      <c r="FS67" s="33"/>
      <c r="FT67" s="33"/>
      <c r="FU67" s="33"/>
      <c r="FV67" s="33"/>
      <c r="FW67" s="33"/>
      <c r="FX67" s="33"/>
      <c r="FY67" s="33"/>
      <c r="FZ67" s="33"/>
      <c r="GA67" s="33"/>
      <c r="GB67" s="33"/>
      <c r="GC67" s="33"/>
      <c r="GD67" s="33"/>
      <c r="GE67" s="56"/>
      <c r="GF67" s="56"/>
      <c r="GG67" s="56"/>
      <c r="GH67" s="56"/>
      <c r="GI67" s="56"/>
      <c r="GJ67" s="56"/>
      <c r="GK67" s="56"/>
      <c r="GL67" s="56"/>
      <c r="GM67" s="56"/>
      <c r="GN67" s="56"/>
    </row>
    <row r="68" spans="1:196" s="10" customFormat="1" ht="51" hidden="1" customHeight="1">
      <c r="A68" s="121"/>
      <c r="B68" s="95" t="s">
        <v>22</v>
      </c>
      <c r="C68" s="111" t="s">
        <v>248</v>
      </c>
      <c r="D68" s="97" t="s">
        <v>74</v>
      </c>
      <c r="E68" s="139" t="s">
        <v>253</v>
      </c>
      <c r="F68" s="191"/>
      <c r="G68" s="189"/>
      <c r="H68" s="224"/>
      <c r="I68" s="194">
        <f t="shared" si="11"/>
        <v>0</v>
      </c>
      <c r="J68" s="189">
        <f t="shared" si="12"/>
        <v>0</v>
      </c>
      <c r="K68" s="190" t="e">
        <f t="shared" si="13"/>
        <v>#DIV/0!</v>
      </c>
      <c r="L68" s="191"/>
      <c r="M68" s="223"/>
      <c r="N68" s="223"/>
      <c r="O68" s="224"/>
      <c r="P68" s="189">
        <f t="shared" si="14"/>
        <v>0</v>
      </c>
      <c r="Q68" s="190" t="e">
        <f>O68/N68</f>
        <v>#DIV/0!</v>
      </c>
      <c r="R68" s="191">
        <f t="shared" si="16"/>
        <v>0</v>
      </c>
      <c r="S68" s="223">
        <f t="shared" si="17"/>
        <v>0</v>
      </c>
      <c r="T68" s="189">
        <f t="shared" si="17"/>
        <v>0</v>
      </c>
      <c r="U68" s="224">
        <f t="shared" si="17"/>
        <v>0</v>
      </c>
      <c r="V68" s="189">
        <f t="shared" si="15"/>
        <v>0</v>
      </c>
      <c r="W68" s="225" t="e">
        <f t="shared" si="18"/>
        <v>#DIV/0!</v>
      </c>
      <c r="X68" s="37"/>
      <c r="Y68" s="37"/>
      <c r="Z68" s="37"/>
      <c r="AA68" s="37"/>
      <c r="AB68" s="37"/>
      <c r="AC68" s="37"/>
      <c r="AD68" s="37"/>
      <c r="AE68" s="37"/>
      <c r="AF68" s="37"/>
      <c r="AG68" s="37"/>
      <c r="AH68" s="37"/>
      <c r="AI68" s="37"/>
      <c r="AJ68" s="37"/>
      <c r="AK68" s="37"/>
      <c r="AL68" s="37"/>
      <c r="AM68" s="37"/>
      <c r="AN68" s="37"/>
      <c r="AO68" s="37"/>
      <c r="AP68" s="37"/>
      <c r="AQ68" s="37"/>
      <c r="AR68" s="33"/>
      <c r="AS68" s="33"/>
      <c r="AT68" s="33"/>
      <c r="AU68" s="33"/>
      <c r="AV68" s="33"/>
      <c r="AW68" s="33"/>
      <c r="AX68" s="33"/>
      <c r="AY68" s="33"/>
      <c r="AZ68" s="33"/>
      <c r="BA68" s="33"/>
      <c r="BB68" s="33"/>
      <c r="BC68" s="33"/>
      <c r="BD68" s="33"/>
      <c r="BE68" s="33"/>
      <c r="BF68" s="33"/>
      <c r="BG68" s="33"/>
      <c r="BH68" s="33"/>
      <c r="BI68" s="33"/>
      <c r="BJ68" s="33"/>
      <c r="BK68" s="33"/>
      <c r="BL68" s="33"/>
      <c r="BM68" s="33"/>
      <c r="BN68" s="33"/>
      <c r="BO68" s="33"/>
      <c r="BP68" s="33"/>
      <c r="BQ68" s="33"/>
      <c r="BR68" s="33"/>
      <c r="BS68" s="33"/>
      <c r="BT68" s="33"/>
      <c r="BU68" s="33"/>
      <c r="BV68" s="33"/>
      <c r="BW68" s="33"/>
      <c r="BX68" s="33"/>
      <c r="BY68" s="33"/>
      <c r="BZ68" s="33"/>
      <c r="CA68" s="33"/>
      <c r="CB68" s="33"/>
      <c r="CC68" s="33"/>
      <c r="CD68" s="33"/>
      <c r="CE68" s="33"/>
      <c r="CF68" s="33"/>
      <c r="CG68" s="33"/>
      <c r="CH68" s="33"/>
      <c r="CI68" s="33"/>
      <c r="CJ68" s="33"/>
      <c r="CK68" s="33"/>
      <c r="CL68" s="33"/>
      <c r="CM68" s="33"/>
      <c r="CN68" s="33"/>
      <c r="CO68" s="33"/>
      <c r="CP68" s="33"/>
      <c r="CQ68" s="33"/>
      <c r="CR68" s="33"/>
      <c r="CS68" s="33"/>
      <c r="CT68" s="33"/>
      <c r="CU68" s="33"/>
      <c r="CV68" s="33"/>
      <c r="CW68" s="33"/>
      <c r="CX68" s="33"/>
      <c r="CY68" s="33"/>
      <c r="CZ68" s="33"/>
      <c r="DA68" s="33"/>
      <c r="DB68" s="33"/>
      <c r="DC68" s="33"/>
      <c r="DD68" s="33"/>
      <c r="DE68" s="33"/>
      <c r="DF68" s="33"/>
      <c r="DG68" s="33"/>
      <c r="DH68" s="33"/>
      <c r="DI68" s="33"/>
      <c r="DJ68" s="33"/>
      <c r="DK68" s="33"/>
      <c r="DL68" s="33"/>
      <c r="DM68" s="33"/>
      <c r="DN68" s="33"/>
      <c r="DO68" s="33"/>
      <c r="DP68" s="33"/>
      <c r="DQ68" s="33"/>
      <c r="DR68" s="33"/>
      <c r="DS68" s="33"/>
      <c r="DT68" s="33"/>
      <c r="DU68" s="33"/>
      <c r="DV68" s="33"/>
      <c r="DW68" s="33"/>
      <c r="DX68" s="33"/>
      <c r="DY68" s="33"/>
      <c r="DZ68" s="33"/>
      <c r="EA68" s="33"/>
      <c r="EB68" s="33"/>
      <c r="EC68" s="33"/>
      <c r="ED68" s="33"/>
      <c r="EE68" s="33"/>
      <c r="EF68" s="33"/>
      <c r="EG68" s="33"/>
      <c r="EH68" s="33"/>
      <c r="EI68" s="33"/>
      <c r="EJ68" s="33"/>
      <c r="EK68" s="33"/>
      <c r="EL68" s="33"/>
      <c r="EM68" s="33"/>
      <c r="EN68" s="33"/>
      <c r="EO68" s="33"/>
      <c r="EP68" s="33"/>
      <c r="EQ68" s="33"/>
      <c r="ER68" s="33"/>
      <c r="ES68" s="33"/>
      <c r="ET68" s="33"/>
      <c r="EU68" s="33"/>
      <c r="EV68" s="33"/>
      <c r="EW68" s="33"/>
      <c r="EX68" s="33"/>
      <c r="EY68" s="33"/>
      <c r="EZ68" s="33"/>
      <c r="FA68" s="33"/>
      <c r="FB68" s="33"/>
      <c r="FC68" s="33"/>
      <c r="FD68" s="33"/>
      <c r="FE68" s="33"/>
      <c r="FF68" s="33"/>
      <c r="FG68" s="33"/>
      <c r="FH68" s="33"/>
      <c r="FI68" s="33"/>
      <c r="FJ68" s="33"/>
      <c r="FK68" s="33"/>
      <c r="FL68" s="33"/>
      <c r="FM68" s="33"/>
      <c r="FN68" s="33"/>
      <c r="FO68" s="33"/>
      <c r="FP68" s="33"/>
      <c r="FQ68" s="33"/>
      <c r="FR68" s="33"/>
      <c r="FS68" s="33"/>
      <c r="FT68" s="33"/>
      <c r="FU68" s="33"/>
      <c r="FV68" s="33"/>
      <c r="FW68" s="33"/>
      <c r="FX68" s="33"/>
      <c r="FY68" s="33"/>
      <c r="FZ68" s="33"/>
      <c r="GA68" s="33"/>
      <c r="GB68" s="33"/>
      <c r="GC68" s="33"/>
      <c r="GD68" s="33"/>
      <c r="GE68" s="56"/>
      <c r="GF68" s="56"/>
      <c r="GG68" s="56"/>
      <c r="GH68" s="56"/>
      <c r="GI68" s="56"/>
      <c r="GJ68" s="56"/>
      <c r="GK68" s="56"/>
      <c r="GL68" s="56"/>
      <c r="GM68" s="56"/>
      <c r="GN68" s="56"/>
    </row>
    <row r="69" spans="1:196" s="27" customFormat="1" ht="82.15" hidden="1" customHeight="1">
      <c r="A69" s="125"/>
      <c r="B69" s="98"/>
      <c r="C69" s="98"/>
      <c r="D69" s="98"/>
      <c r="E69" s="134" t="s">
        <v>254</v>
      </c>
      <c r="F69" s="268"/>
      <c r="G69" s="269"/>
      <c r="H69" s="261"/>
      <c r="I69" s="272">
        <f t="shared" si="11"/>
        <v>0</v>
      </c>
      <c r="J69" s="270">
        <f t="shared" si="12"/>
        <v>0</v>
      </c>
      <c r="K69" s="267" t="e">
        <f t="shared" si="13"/>
        <v>#DIV/0!</v>
      </c>
      <c r="L69" s="264"/>
      <c r="M69" s="265"/>
      <c r="N69" s="265"/>
      <c r="O69" s="236"/>
      <c r="P69" s="265">
        <f t="shared" si="14"/>
        <v>0</v>
      </c>
      <c r="Q69" s="267" t="e">
        <f>O69/N69</f>
        <v>#DIV/0!</v>
      </c>
      <c r="R69" s="264">
        <f t="shared" si="16"/>
        <v>0</v>
      </c>
      <c r="S69" s="265">
        <f t="shared" si="17"/>
        <v>0</v>
      </c>
      <c r="T69" s="265">
        <f t="shared" si="17"/>
        <v>0</v>
      </c>
      <c r="U69" s="224">
        <f t="shared" si="17"/>
        <v>0</v>
      </c>
      <c r="V69" s="265">
        <f t="shared" si="15"/>
        <v>0</v>
      </c>
      <c r="W69" s="267" t="e">
        <f t="shared" si="18"/>
        <v>#DIV/0!</v>
      </c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8"/>
      <c r="AM69" s="38"/>
      <c r="AN69" s="38"/>
      <c r="AO69" s="38"/>
      <c r="AP69" s="38"/>
      <c r="AQ69" s="38"/>
      <c r="AR69" s="39"/>
      <c r="AS69" s="39"/>
      <c r="AT69" s="39"/>
      <c r="AU69" s="39"/>
      <c r="AV69" s="39"/>
      <c r="AW69" s="39"/>
      <c r="AX69" s="39"/>
      <c r="AY69" s="39"/>
      <c r="AZ69" s="39"/>
      <c r="BA69" s="39"/>
      <c r="BB69" s="39"/>
      <c r="BC69" s="39"/>
      <c r="BD69" s="39"/>
      <c r="BE69" s="39"/>
      <c r="BF69" s="39"/>
      <c r="BG69" s="39"/>
      <c r="BH69" s="39"/>
      <c r="BI69" s="39"/>
      <c r="BJ69" s="39"/>
      <c r="BK69" s="39"/>
      <c r="BL69" s="39"/>
      <c r="BM69" s="39"/>
      <c r="BN69" s="39"/>
      <c r="BO69" s="39"/>
      <c r="BP69" s="39"/>
      <c r="BQ69" s="39"/>
      <c r="BR69" s="39"/>
      <c r="BS69" s="39"/>
      <c r="BT69" s="39"/>
      <c r="BU69" s="39"/>
      <c r="BV69" s="39"/>
      <c r="BW69" s="39"/>
      <c r="BX69" s="39"/>
      <c r="BY69" s="39"/>
      <c r="BZ69" s="39"/>
      <c r="CA69" s="39"/>
      <c r="CB69" s="39"/>
      <c r="CC69" s="39"/>
      <c r="CD69" s="39"/>
      <c r="CE69" s="39"/>
      <c r="CF69" s="39"/>
      <c r="CG69" s="39"/>
      <c r="CH69" s="39"/>
      <c r="CI69" s="39"/>
      <c r="CJ69" s="39"/>
      <c r="CK69" s="39"/>
      <c r="CL69" s="39"/>
      <c r="CM69" s="39"/>
      <c r="CN69" s="39"/>
      <c r="CO69" s="39"/>
      <c r="CP69" s="39"/>
      <c r="CQ69" s="39"/>
      <c r="CR69" s="39"/>
      <c r="CS69" s="39"/>
      <c r="CT69" s="39"/>
      <c r="CU69" s="39"/>
      <c r="CV69" s="39"/>
      <c r="CW69" s="39"/>
      <c r="CX69" s="39"/>
      <c r="CY69" s="39"/>
      <c r="CZ69" s="39"/>
      <c r="DA69" s="39"/>
      <c r="DB69" s="39"/>
      <c r="DC69" s="39"/>
      <c r="DD69" s="39"/>
      <c r="DE69" s="39"/>
      <c r="DF69" s="39"/>
      <c r="DG69" s="39"/>
      <c r="DH69" s="39"/>
      <c r="DI69" s="39"/>
      <c r="DJ69" s="39"/>
      <c r="DK69" s="39"/>
      <c r="DL69" s="39"/>
      <c r="DM69" s="39"/>
      <c r="DN69" s="39"/>
      <c r="DO69" s="39"/>
      <c r="DP69" s="39"/>
      <c r="DQ69" s="39"/>
      <c r="DR69" s="39"/>
      <c r="DS69" s="39"/>
      <c r="DT69" s="39"/>
      <c r="DU69" s="39"/>
      <c r="DV69" s="39"/>
      <c r="DW69" s="39"/>
      <c r="DX69" s="39"/>
      <c r="DY69" s="39"/>
      <c r="DZ69" s="39"/>
      <c r="EA69" s="39"/>
      <c r="EB69" s="39"/>
      <c r="EC69" s="39"/>
      <c r="ED69" s="39"/>
      <c r="EE69" s="39"/>
      <c r="EF69" s="39"/>
      <c r="EG69" s="39"/>
      <c r="EH69" s="39"/>
      <c r="EI69" s="39"/>
      <c r="EJ69" s="39"/>
      <c r="EK69" s="39"/>
      <c r="EL69" s="39"/>
      <c r="EM69" s="39"/>
      <c r="EN69" s="39"/>
      <c r="EO69" s="39"/>
      <c r="EP69" s="39"/>
      <c r="EQ69" s="39"/>
      <c r="ER69" s="39"/>
      <c r="ES69" s="39"/>
      <c r="ET69" s="39"/>
      <c r="EU69" s="39"/>
      <c r="EV69" s="39"/>
      <c r="EW69" s="39"/>
      <c r="EX69" s="39"/>
      <c r="EY69" s="39"/>
      <c r="EZ69" s="39"/>
      <c r="FA69" s="39"/>
      <c r="FB69" s="39"/>
      <c r="FC69" s="39"/>
      <c r="FD69" s="39"/>
      <c r="FE69" s="39"/>
      <c r="FF69" s="39"/>
      <c r="FG69" s="39"/>
      <c r="FH69" s="39"/>
      <c r="FI69" s="39"/>
      <c r="FJ69" s="39"/>
      <c r="FK69" s="39"/>
      <c r="FL69" s="39"/>
      <c r="FM69" s="39"/>
      <c r="FN69" s="39"/>
      <c r="FO69" s="39"/>
      <c r="FP69" s="39"/>
      <c r="FQ69" s="39"/>
      <c r="FR69" s="39"/>
      <c r="FS69" s="39"/>
      <c r="FT69" s="39"/>
      <c r="FU69" s="39"/>
      <c r="FV69" s="39"/>
      <c r="FW69" s="39"/>
      <c r="FX69" s="39"/>
      <c r="FY69" s="39"/>
      <c r="FZ69" s="39"/>
      <c r="GA69" s="39"/>
      <c r="GB69" s="39"/>
      <c r="GC69" s="39"/>
      <c r="GD69" s="39"/>
      <c r="GE69" s="42"/>
      <c r="GF69" s="42"/>
      <c r="GG69" s="42"/>
      <c r="GH69" s="42"/>
      <c r="GI69" s="42"/>
      <c r="GJ69" s="42"/>
      <c r="GK69" s="42"/>
      <c r="GL69" s="42"/>
      <c r="GM69" s="42"/>
      <c r="GN69" s="42"/>
    </row>
    <row r="70" spans="1:196" s="10" customFormat="1" ht="52.9" customHeight="1" thickBot="1">
      <c r="A70" s="121"/>
      <c r="B70" s="95" t="s">
        <v>22</v>
      </c>
      <c r="C70" s="111" t="s">
        <v>210</v>
      </c>
      <c r="D70" s="111" t="s">
        <v>74</v>
      </c>
      <c r="E70" s="139" t="s">
        <v>228</v>
      </c>
      <c r="F70" s="191">
        <v>250.2</v>
      </c>
      <c r="G70" s="189">
        <v>63.5</v>
      </c>
      <c r="H70" s="224">
        <v>60.2</v>
      </c>
      <c r="I70" s="194">
        <f t="shared" si="11"/>
        <v>5.0426362433197633E-4</v>
      </c>
      <c r="J70" s="189">
        <f t="shared" si="12"/>
        <v>-3.2999999999999972</v>
      </c>
      <c r="K70" s="190">
        <f t="shared" si="13"/>
        <v>0.9480314960629922</v>
      </c>
      <c r="L70" s="191"/>
      <c r="M70" s="223"/>
      <c r="N70" s="223"/>
      <c r="O70" s="224"/>
      <c r="P70" s="189">
        <f t="shared" si="14"/>
        <v>0</v>
      </c>
      <c r="Q70" s="190"/>
      <c r="R70" s="191">
        <f t="shared" si="16"/>
        <v>250.2</v>
      </c>
      <c r="S70" s="223">
        <f t="shared" si="17"/>
        <v>250.2</v>
      </c>
      <c r="T70" s="189">
        <f t="shared" si="17"/>
        <v>63.5</v>
      </c>
      <c r="U70" s="224">
        <f t="shared" si="17"/>
        <v>60.2</v>
      </c>
      <c r="V70" s="189">
        <f t="shared" si="15"/>
        <v>-3.2999999999999972</v>
      </c>
      <c r="W70" s="225">
        <f t="shared" si="18"/>
        <v>0.9480314960629922</v>
      </c>
      <c r="X70" s="37"/>
      <c r="Y70" s="37"/>
      <c r="Z70" s="37"/>
      <c r="AA70" s="37"/>
      <c r="AB70" s="37"/>
      <c r="AC70" s="37"/>
      <c r="AD70" s="37"/>
      <c r="AE70" s="37"/>
      <c r="AF70" s="37"/>
      <c r="AG70" s="37"/>
      <c r="AH70" s="37"/>
      <c r="AI70" s="37"/>
      <c r="AJ70" s="37"/>
      <c r="AK70" s="37"/>
      <c r="AL70" s="37"/>
      <c r="AM70" s="37"/>
      <c r="AN70" s="37"/>
      <c r="AO70" s="37"/>
      <c r="AP70" s="37"/>
      <c r="AQ70" s="37"/>
      <c r="AR70" s="33"/>
      <c r="AS70" s="33"/>
      <c r="AT70" s="33"/>
      <c r="AU70" s="33"/>
      <c r="AV70" s="33"/>
      <c r="AW70" s="33"/>
      <c r="AX70" s="33"/>
      <c r="AY70" s="33"/>
      <c r="AZ70" s="33"/>
      <c r="BA70" s="33"/>
      <c r="BB70" s="33"/>
      <c r="BC70" s="33"/>
      <c r="BD70" s="33"/>
      <c r="BE70" s="33"/>
      <c r="BF70" s="33"/>
      <c r="BG70" s="33"/>
      <c r="BH70" s="33"/>
      <c r="BI70" s="33"/>
      <c r="BJ70" s="33"/>
      <c r="BK70" s="33"/>
      <c r="BL70" s="33"/>
      <c r="BM70" s="33"/>
      <c r="BN70" s="33"/>
      <c r="BO70" s="33"/>
      <c r="BP70" s="33"/>
      <c r="BQ70" s="33"/>
      <c r="BR70" s="33"/>
      <c r="BS70" s="33"/>
      <c r="BT70" s="33"/>
      <c r="BU70" s="33"/>
      <c r="BV70" s="33"/>
      <c r="BW70" s="33"/>
      <c r="BX70" s="33"/>
      <c r="BY70" s="33"/>
      <c r="BZ70" s="33"/>
      <c r="CA70" s="33"/>
      <c r="CB70" s="33"/>
      <c r="CC70" s="33"/>
      <c r="CD70" s="33"/>
      <c r="CE70" s="33"/>
      <c r="CF70" s="33"/>
      <c r="CG70" s="33"/>
      <c r="CH70" s="33"/>
      <c r="CI70" s="33"/>
      <c r="CJ70" s="33"/>
      <c r="CK70" s="33"/>
      <c r="CL70" s="33"/>
      <c r="CM70" s="33"/>
      <c r="CN70" s="33"/>
      <c r="CO70" s="33"/>
      <c r="CP70" s="33"/>
      <c r="CQ70" s="33"/>
      <c r="CR70" s="33"/>
      <c r="CS70" s="33"/>
      <c r="CT70" s="33"/>
      <c r="CU70" s="33"/>
      <c r="CV70" s="33"/>
      <c r="CW70" s="33"/>
      <c r="CX70" s="33"/>
      <c r="CY70" s="33"/>
      <c r="CZ70" s="33"/>
      <c r="DA70" s="33"/>
      <c r="DB70" s="33"/>
      <c r="DC70" s="33"/>
      <c r="DD70" s="33"/>
      <c r="DE70" s="33"/>
      <c r="DF70" s="33"/>
      <c r="DG70" s="33"/>
      <c r="DH70" s="33"/>
      <c r="DI70" s="33"/>
      <c r="DJ70" s="33"/>
      <c r="DK70" s="33"/>
      <c r="DL70" s="33"/>
      <c r="DM70" s="33"/>
      <c r="DN70" s="33"/>
      <c r="DO70" s="33"/>
      <c r="DP70" s="33"/>
      <c r="DQ70" s="33"/>
      <c r="DR70" s="33"/>
      <c r="DS70" s="33"/>
      <c r="DT70" s="33"/>
      <c r="DU70" s="33"/>
      <c r="DV70" s="33"/>
      <c r="DW70" s="33"/>
      <c r="DX70" s="33"/>
      <c r="DY70" s="33"/>
      <c r="DZ70" s="33"/>
      <c r="EA70" s="33"/>
      <c r="EB70" s="33"/>
      <c r="EC70" s="33"/>
      <c r="ED70" s="33"/>
      <c r="EE70" s="33"/>
      <c r="EF70" s="33"/>
      <c r="EG70" s="33"/>
      <c r="EH70" s="33"/>
      <c r="EI70" s="33"/>
      <c r="EJ70" s="33"/>
      <c r="EK70" s="33"/>
      <c r="EL70" s="33"/>
      <c r="EM70" s="33"/>
      <c r="EN70" s="33"/>
      <c r="EO70" s="33"/>
      <c r="EP70" s="33"/>
      <c r="EQ70" s="33"/>
      <c r="ER70" s="33"/>
      <c r="ES70" s="33"/>
      <c r="ET70" s="33"/>
      <c r="EU70" s="33"/>
      <c r="EV70" s="33"/>
      <c r="EW70" s="33"/>
      <c r="EX70" s="33"/>
      <c r="EY70" s="33"/>
      <c r="EZ70" s="33"/>
      <c r="FA70" s="33"/>
      <c r="FB70" s="33"/>
      <c r="FC70" s="33"/>
      <c r="FD70" s="33"/>
      <c r="FE70" s="33"/>
      <c r="FF70" s="33"/>
      <c r="FG70" s="33"/>
      <c r="FH70" s="33"/>
      <c r="FI70" s="33"/>
      <c r="FJ70" s="33"/>
      <c r="FK70" s="33"/>
      <c r="FL70" s="33"/>
      <c r="FM70" s="33"/>
      <c r="FN70" s="33"/>
      <c r="FO70" s="33"/>
      <c r="FP70" s="33"/>
      <c r="FQ70" s="33"/>
      <c r="FR70" s="33"/>
      <c r="FS70" s="33"/>
      <c r="FT70" s="33"/>
      <c r="FU70" s="33"/>
      <c r="FV70" s="33"/>
      <c r="FW70" s="33"/>
      <c r="FX70" s="33"/>
      <c r="FY70" s="33"/>
      <c r="FZ70" s="33"/>
      <c r="GA70" s="33"/>
      <c r="GB70" s="33"/>
      <c r="GC70" s="33"/>
      <c r="GD70" s="33"/>
      <c r="GE70" s="56"/>
      <c r="GF70" s="56"/>
      <c r="GG70" s="56"/>
      <c r="GH70" s="56"/>
      <c r="GI70" s="56"/>
      <c r="GJ70" s="56"/>
      <c r="GK70" s="56"/>
      <c r="GL70" s="56"/>
      <c r="GM70" s="56"/>
      <c r="GN70" s="56"/>
    </row>
    <row r="71" spans="1:196" s="6" customFormat="1" ht="83.45" customHeight="1" thickBot="1">
      <c r="A71" s="166">
        <v>6</v>
      </c>
      <c r="B71" s="109" t="s">
        <v>16</v>
      </c>
      <c r="C71" s="109" t="s">
        <v>155</v>
      </c>
      <c r="D71" s="109" t="s">
        <v>55</v>
      </c>
      <c r="E71" s="144" t="s">
        <v>126</v>
      </c>
      <c r="F71" s="182">
        <v>35870.9</v>
      </c>
      <c r="G71" s="183">
        <v>10245.4</v>
      </c>
      <c r="H71" s="213">
        <v>9626.6</v>
      </c>
      <c r="I71" s="184">
        <f t="shared" si="11"/>
        <v>8.0636946943425311E-2</v>
      </c>
      <c r="J71" s="183">
        <f t="shared" si="12"/>
        <v>-618.79999999999927</v>
      </c>
      <c r="K71" s="185">
        <f t="shared" si="13"/>
        <v>0.93960216292189669</v>
      </c>
      <c r="L71" s="182">
        <v>201.5</v>
      </c>
      <c r="M71" s="183">
        <v>204.9</v>
      </c>
      <c r="N71" s="183">
        <v>85.4</v>
      </c>
      <c r="O71" s="213">
        <v>24.1</v>
      </c>
      <c r="P71" s="183">
        <f t="shared" si="14"/>
        <v>-61.300000000000004</v>
      </c>
      <c r="Q71" s="185">
        <f>O71/N71</f>
        <v>0.2822014051522248</v>
      </c>
      <c r="R71" s="182">
        <f t="shared" si="16"/>
        <v>36072.400000000001</v>
      </c>
      <c r="S71" s="212">
        <f t="shared" si="17"/>
        <v>36075.800000000003</v>
      </c>
      <c r="T71" s="183">
        <f t="shared" si="17"/>
        <v>10330.799999999999</v>
      </c>
      <c r="U71" s="213">
        <f t="shared" si="17"/>
        <v>9650.7000000000007</v>
      </c>
      <c r="V71" s="183">
        <f t="shared" si="15"/>
        <v>-680.09999999999854</v>
      </c>
      <c r="W71" s="215">
        <f t="shared" si="18"/>
        <v>0.93416773144383802</v>
      </c>
      <c r="X71" s="37"/>
      <c r="Y71" s="37"/>
      <c r="Z71" s="37"/>
      <c r="AA71" s="37"/>
      <c r="AB71" s="37"/>
      <c r="AC71" s="37"/>
      <c r="AD71" s="37"/>
      <c r="AE71" s="37"/>
      <c r="AF71" s="37"/>
      <c r="AG71" s="37"/>
      <c r="AH71" s="37"/>
      <c r="AI71" s="37"/>
      <c r="AJ71" s="37"/>
      <c r="AK71" s="37"/>
      <c r="AL71" s="37"/>
      <c r="AM71" s="37"/>
      <c r="AN71" s="37"/>
      <c r="AO71" s="37"/>
      <c r="AP71" s="37"/>
      <c r="AQ71" s="37"/>
      <c r="AR71" s="33"/>
      <c r="AS71" s="33"/>
      <c r="AT71" s="33"/>
      <c r="AU71" s="33"/>
      <c r="AV71" s="33"/>
      <c r="AW71" s="33"/>
      <c r="AX71" s="33"/>
      <c r="AY71" s="33"/>
      <c r="AZ71" s="33"/>
      <c r="BA71" s="33"/>
      <c r="BB71" s="33"/>
      <c r="BC71" s="33"/>
      <c r="BD71" s="33"/>
      <c r="BE71" s="33"/>
      <c r="BF71" s="33"/>
      <c r="BG71" s="33"/>
      <c r="BH71" s="33"/>
      <c r="BI71" s="33"/>
      <c r="BJ71" s="33"/>
      <c r="BK71" s="33"/>
      <c r="BL71" s="33"/>
      <c r="BM71" s="33"/>
      <c r="BN71" s="33"/>
      <c r="BO71" s="33"/>
      <c r="BP71" s="33"/>
      <c r="BQ71" s="33"/>
      <c r="BR71" s="33"/>
      <c r="BS71" s="33"/>
      <c r="BT71" s="33"/>
      <c r="BU71" s="33"/>
      <c r="BV71" s="33"/>
      <c r="BW71" s="33"/>
      <c r="BX71" s="33"/>
      <c r="BY71" s="33"/>
      <c r="BZ71" s="33"/>
      <c r="CA71" s="33"/>
      <c r="CB71" s="33"/>
      <c r="CC71" s="33"/>
      <c r="CD71" s="33"/>
      <c r="CE71" s="33"/>
      <c r="CF71" s="33"/>
      <c r="CG71" s="33"/>
      <c r="CH71" s="33"/>
      <c r="CI71" s="33"/>
      <c r="CJ71" s="33"/>
      <c r="CK71" s="33"/>
      <c r="CL71" s="33"/>
      <c r="CM71" s="33"/>
      <c r="CN71" s="33"/>
      <c r="CO71" s="33"/>
      <c r="CP71" s="33"/>
      <c r="CQ71" s="33"/>
      <c r="CR71" s="33"/>
      <c r="CS71" s="33"/>
      <c r="CT71" s="33"/>
      <c r="CU71" s="33"/>
      <c r="CV71" s="33"/>
      <c r="CW71" s="33"/>
      <c r="CX71" s="33"/>
      <c r="CY71" s="33"/>
      <c r="CZ71" s="33"/>
      <c r="DA71" s="33"/>
      <c r="DB71" s="33"/>
      <c r="DC71" s="33"/>
      <c r="DD71" s="33"/>
      <c r="DE71" s="33"/>
      <c r="DF71" s="33"/>
      <c r="DG71" s="33"/>
      <c r="DH71" s="33"/>
      <c r="DI71" s="33"/>
      <c r="DJ71" s="33"/>
      <c r="DK71" s="33"/>
      <c r="DL71" s="33"/>
      <c r="DM71" s="33"/>
      <c r="DN71" s="33"/>
      <c r="DO71" s="33"/>
      <c r="DP71" s="33"/>
      <c r="DQ71" s="33"/>
      <c r="DR71" s="33"/>
      <c r="DS71" s="33"/>
      <c r="DT71" s="33"/>
      <c r="DU71" s="33"/>
      <c r="DV71" s="33"/>
      <c r="DW71" s="33"/>
      <c r="DX71" s="33"/>
      <c r="DY71" s="33"/>
      <c r="DZ71" s="33"/>
      <c r="EA71" s="33"/>
      <c r="EB71" s="33"/>
      <c r="EC71" s="33"/>
      <c r="ED71" s="33"/>
      <c r="EE71" s="33"/>
      <c r="EF71" s="33"/>
      <c r="EG71" s="33"/>
      <c r="EH71" s="33"/>
      <c r="EI71" s="33"/>
      <c r="EJ71" s="33"/>
      <c r="EK71" s="33"/>
      <c r="EL71" s="33"/>
      <c r="EM71" s="33"/>
      <c r="EN71" s="33"/>
      <c r="EO71" s="33"/>
      <c r="EP71" s="33"/>
      <c r="EQ71" s="33"/>
      <c r="ER71" s="33"/>
      <c r="ES71" s="33"/>
      <c r="ET71" s="33"/>
      <c r="EU71" s="33"/>
      <c r="EV71" s="33"/>
      <c r="EW71" s="33"/>
      <c r="EX71" s="33"/>
      <c r="EY71" s="33"/>
      <c r="EZ71" s="33"/>
      <c r="FA71" s="33"/>
      <c r="FB71" s="33"/>
      <c r="FC71" s="33"/>
      <c r="FD71" s="33"/>
      <c r="FE71" s="33"/>
      <c r="FF71" s="33"/>
      <c r="FG71" s="33"/>
      <c r="FH71" s="33"/>
      <c r="FI71" s="33"/>
      <c r="FJ71" s="33"/>
      <c r="FK71" s="33"/>
      <c r="FL71" s="33"/>
      <c r="FM71" s="33"/>
      <c r="FN71" s="33"/>
      <c r="FO71" s="33"/>
      <c r="FP71" s="33"/>
      <c r="FQ71" s="33"/>
      <c r="FR71" s="33"/>
      <c r="FS71" s="33"/>
      <c r="FT71" s="33"/>
      <c r="FU71" s="33"/>
      <c r="FV71" s="33"/>
      <c r="FW71" s="33"/>
      <c r="FX71" s="33"/>
      <c r="FY71" s="33"/>
      <c r="FZ71" s="33"/>
      <c r="GA71" s="33"/>
      <c r="GB71" s="33"/>
      <c r="GC71" s="33"/>
      <c r="GD71" s="33"/>
      <c r="GE71" s="55"/>
      <c r="GF71" s="55"/>
      <c r="GG71" s="55"/>
      <c r="GH71" s="55"/>
      <c r="GI71" s="55"/>
      <c r="GJ71" s="55"/>
      <c r="GK71" s="55"/>
      <c r="GL71" s="55"/>
      <c r="GM71" s="55"/>
      <c r="GN71" s="55"/>
    </row>
    <row r="72" spans="1:196" s="8" customFormat="1" ht="48.75" customHeight="1" thickBot="1">
      <c r="A72" s="166">
        <v>7</v>
      </c>
      <c r="B72" s="109" t="s">
        <v>16</v>
      </c>
      <c r="C72" s="109" t="s">
        <v>156</v>
      </c>
      <c r="D72" s="109" t="s">
        <v>55</v>
      </c>
      <c r="E72" s="144" t="s">
        <v>157</v>
      </c>
      <c r="F72" s="182">
        <v>30993.9</v>
      </c>
      <c r="G72" s="183">
        <v>8320</v>
      </c>
      <c r="H72" s="213">
        <v>7326.2</v>
      </c>
      <c r="I72" s="184">
        <f t="shared" si="11"/>
        <v>6.1367710375098423E-2</v>
      </c>
      <c r="J72" s="183">
        <f t="shared" si="12"/>
        <v>-993.80000000000018</v>
      </c>
      <c r="K72" s="185">
        <f t="shared" si="13"/>
        <v>0.88055288461538461</v>
      </c>
      <c r="L72" s="182">
        <v>253.1</v>
      </c>
      <c r="M72" s="183">
        <v>253.1</v>
      </c>
      <c r="N72" s="183">
        <v>241.1</v>
      </c>
      <c r="O72" s="213">
        <v>73.3</v>
      </c>
      <c r="P72" s="183">
        <f t="shared" si="14"/>
        <v>-167.8</v>
      </c>
      <c r="Q72" s="185">
        <f>O72/N72</f>
        <v>0.3040232268768146</v>
      </c>
      <c r="R72" s="182">
        <f>SUM(F72,L72)</f>
        <v>31247</v>
      </c>
      <c r="S72" s="212">
        <f t="shared" si="17"/>
        <v>31247</v>
      </c>
      <c r="T72" s="183">
        <f t="shared" si="17"/>
        <v>8561.1</v>
      </c>
      <c r="U72" s="213">
        <f t="shared" si="17"/>
        <v>7399.5</v>
      </c>
      <c r="V72" s="183">
        <f t="shared" si="15"/>
        <v>-1161.6000000000004</v>
      </c>
      <c r="W72" s="215">
        <f t="shared" si="18"/>
        <v>0.86431650138416793</v>
      </c>
      <c r="X72" s="37"/>
      <c r="Y72" s="37"/>
      <c r="Z72" s="37"/>
      <c r="AA72" s="37"/>
      <c r="AB72" s="37"/>
      <c r="AC72" s="37"/>
      <c r="AD72" s="37"/>
      <c r="AE72" s="37"/>
      <c r="AF72" s="37"/>
      <c r="AG72" s="37"/>
      <c r="AH72" s="37"/>
      <c r="AI72" s="37"/>
      <c r="AJ72" s="37"/>
      <c r="AK72" s="37"/>
      <c r="AL72" s="37"/>
      <c r="AM72" s="37"/>
      <c r="AN72" s="37"/>
      <c r="AO72" s="37"/>
      <c r="AP72" s="37"/>
      <c r="AQ72" s="37"/>
      <c r="AR72" s="33"/>
      <c r="AS72" s="33"/>
      <c r="AT72" s="33"/>
      <c r="AU72" s="33"/>
      <c r="AV72" s="33"/>
      <c r="AW72" s="33"/>
      <c r="AX72" s="33"/>
      <c r="AY72" s="33"/>
      <c r="AZ72" s="33"/>
      <c r="BA72" s="33"/>
      <c r="BB72" s="33"/>
      <c r="BC72" s="33"/>
      <c r="BD72" s="33"/>
      <c r="BE72" s="33"/>
      <c r="BF72" s="33"/>
      <c r="BG72" s="33"/>
      <c r="BH72" s="33"/>
      <c r="BI72" s="33"/>
      <c r="BJ72" s="33"/>
      <c r="BK72" s="33"/>
      <c r="BL72" s="33"/>
      <c r="BM72" s="33"/>
      <c r="BN72" s="33"/>
      <c r="BO72" s="33"/>
      <c r="BP72" s="33"/>
      <c r="BQ72" s="33"/>
      <c r="BR72" s="33"/>
      <c r="BS72" s="33"/>
      <c r="BT72" s="33"/>
      <c r="BU72" s="33"/>
      <c r="BV72" s="33"/>
      <c r="BW72" s="33"/>
      <c r="BX72" s="33"/>
      <c r="BY72" s="33"/>
      <c r="BZ72" s="33"/>
      <c r="CA72" s="33"/>
      <c r="CB72" s="33"/>
      <c r="CC72" s="33"/>
      <c r="CD72" s="33"/>
      <c r="CE72" s="33"/>
      <c r="CF72" s="33"/>
      <c r="CG72" s="33"/>
      <c r="CH72" s="33"/>
      <c r="CI72" s="33"/>
      <c r="CJ72" s="33"/>
      <c r="CK72" s="33"/>
      <c r="CL72" s="33"/>
      <c r="CM72" s="33"/>
      <c r="CN72" s="33"/>
      <c r="CO72" s="33"/>
      <c r="CP72" s="33"/>
      <c r="CQ72" s="33"/>
      <c r="CR72" s="33"/>
      <c r="CS72" s="33"/>
      <c r="CT72" s="33"/>
      <c r="CU72" s="33"/>
      <c r="CV72" s="33"/>
      <c r="CW72" s="33"/>
      <c r="CX72" s="33"/>
      <c r="CY72" s="33"/>
      <c r="CZ72" s="33"/>
      <c r="DA72" s="33"/>
      <c r="DB72" s="33"/>
      <c r="DC72" s="33"/>
      <c r="DD72" s="33"/>
      <c r="DE72" s="33"/>
      <c r="DF72" s="33"/>
      <c r="DG72" s="33"/>
      <c r="DH72" s="33"/>
      <c r="DI72" s="33"/>
      <c r="DJ72" s="33"/>
      <c r="DK72" s="33"/>
      <c r="DL72" s="33"/>
      <c r="DM72" s="33"/>
      <c r="DN72" s="33"/>
      <c r="DO72" s="33"/>
      <c r="DP72" s="33"/>
      <c r="DQ72" s="33"/>
      <c r="DR72" s="33"/>
      <c r="DS72" s="33"/>
      <c r="DT72" s="33"/>
      <c r="DU72" s="33"/>
      <c r="DV72" s="33"/>
      <c r="DW72" s="33"/>
      <c r="DX72" s="33"/>
      <c r="DY72" s="33"/>
      <c r="DZ72" s="33"/>
      <c r="EA72" s="33"/>
      <c r="EB72" s="33"/>
      <c r="EC72" s="33"/>
      <c r="ED72" s="33"/>
      <c r="EE72" s="33"/>
      <c r="EF72" s="33"/>
      <c r="EG72" s="33"/>
      <c r="EH72" s="33"/>
      <c r="EI72" s="33"/>
      <c r="EJ72" s="33"/>
      <c r="EK72" s="33"/>
      <c r="EL72" s="33"/>
      <c r="EM72" s="33"/>
      <c r="EN72" s="33"/>
      <c r="EO72" s="33"/>
      <c r="EP72" s="33"/>
      <c r="EQ72" s="33"/>
      <c r="ER72" s="33"/>
      <c r="ES72" s="33"/>
      <c r="ET72" s="33"/>
      <c r="EU72" s="33"/>
      <c r="EV72" s="33"/>
      <c r="EW72" s="33"/>
      <c r="EX72" s="33"/>
      <c r="EY72" s="33"/>
      <c r="EZ72" s="33"/>
      <c r="FA72" s="33"/>
      <c r="FB72" s="33"/>
      <c r="FC72" s="33"/>
      <c r="FD72" s="33"/>
      <c r="FE72" s="33"/>
      <c r="FF72" s="33"/>
      <c r="FG72" s="33"/>
      <c r="FH72" s="33"/>
      <c r="FI72" s="33"/>
      <c r="FJ72" s="33"/>
      <c r="FK72" s="33"/>
      <c r="FL72" s="33"/>
      <c r="FM72" s="33"/>
      <c r="FN72" s="33"/>
      <c r="FO72" s="33"/>
      <c r="FP72" s="33"/>
      <c r="FQ72" s="33"/>
      <c r="FR72" s="33"/>
      <c r="FS72" s="33"/>
      <c r="FT72" s="33"/>
      <c r="FU72" s="33"/>
      <c r="FV72" s="33"/>
      <c r="FW72" s="33"/>
      <c r="FX72" s="33"/>
      <c r="FY72" s="33"/>
      <c r="FZ72" s="33"/>
      <c r="GA72" s="33"/>
      <c r="GB72" s="33"/>
      <c r="GC72" s="33"/>
      <c r="GD72" s="33"/>
      <c r="GE72" s="57"/>
      <c r="GF72" s="57"/>
      <c r="GG72" s="57"/>
      <c r="GH72" s="57"/>
      <c r="GI72" s="57"/>
      <c r="GJ72" s="57"/>
      <c r="GK72" s="57"/>
      <c r="GL72" s="57"/>
      <c r="GM72" s="57"/>
      <c r="GN72" s="57"/>
    </row>
    <row r="73" spans="1:196" s="8" customFormat="1" ht="34.5" customHeight="1" thickBot="1">
      <c r="A73" s="166">
        <v>8</v>
      </c>
      <c r="B73" s="109" t="s">
        <v>16</v>
      </c>
      <c r="C73" s="109" t="s">
        <v>54</v>
      </c>
      <c r="D73" s="100" t="s">
        <v>93</v>
      </c>
      <c r="E73" s="144" t="s">
        <v>198</v>
      </c>
      <c r="F73" s="182">
        <v>500</v>
      </c>
      <c r="G73" s="183">
        <v>83</v>
      </c>
      <c r="H73" s="213">
        <v>55.2</v>
      </c>
      <c r="I73" s="203">
        <f t="shared" si="11"/>
        <v>4.6238126350706138E-4</v>
      </c>
      <c r="J73" s="183">
        <f t="shared" si="12"/>
        <v>-27.799999999999997</v>
      </c>
      <c r="K73" s="185">
        <f t="shared" si="13"/>
        <v>0.66506024096385541</v>
      </c>
      <c r="L73" s="198"/>
      <c r="M73" s="199"/>
      <c r="N73" s="183"/>
      <c r="O73" s="273"/>
      <c r="P73" s="183">
        <f t="shared" si="14"/>
        <v>0</v>
      </c>
      <c r="Q73" s="185"/>
      <c r="R73" s="182">
        <f>SUM(F73,L73)</f>
        <v>500</v>
      </c>
      <c r="S73" s="212">
        <f t="shared" si="17"/>
        <v>500</v>
      </c>
      <c r="T73" s="183">
        <f t="shared" si="17"/>
        <v>83</v>
      </c>
      <c r="U73" s="213">
        <f t="shared" si="17"/>
        <v>55.2</v>
      </c>
      <c r="V73" s="183">
        <f t="shared" si="15"/>
        <v>-27.799999999999997</v>
      </c>
      <c r="W73" s="215">
        <f t="shared" si="18"/>
        <v>0.66506024096385541</v>
      </c>
      <c r="X73" s="37"/>
      <c r="Y73" s="37"/>
      <c r="Z73" s="37"/>
      <c r="AA73" s="37"/>
      <c r="AB73" s="37"/>
      <c r="AC73" s="37"/>
      <c r="AD73" s="37"/>
      <c r="AE73" s="37"/>
      <c r="AF73" s="37"/>
      <c r="AG73" s="37"/>
      <c r="AH73" s="37"/>
      <c r="AI73" s="37"/>
      <c r="AJ73" s="37"/>
      <c r="AK73" s="37"/>
      <c r="AL73" s="37"/>
      <c r="AM73" s="37"/>
      <c r="AN73" s="37"/>
      <c r="AO73" s="37"/>
      <c r="AP73" s="37"/>
      <c r="AQ73" s="37"/>
      <c r="AR73" s="33"/>
      <c r="AS73" s="33"/>
      <c r="AT73" s="33"/>
      <c r="AU73" s="33"/>
      <c r="AV73" s="33"/>
      <c r="AW73" s="33"/>
      <c r="AX73" s="33"/>
      <c r="AY73" s="33"/>
      <c r="AZ73" s="33"/>
      <c r="BA73" s="33"/>
      <c r="BB73" s="33"/>
      <c r="BC73" s="33"/>
      <c r="BD73" s="33"/>
      <c r="BE73" s="33"/>
      <c r="BF73" s="33"/>
      <c r="BG73" s="33"/>
      <c r="BH73" s="33"/>
      <c r="BI73" s="33"/>
      <c r="BJ73" s="33"/>
      <c r="BK73" s="33"/>
      <c r="BL73" s="33"/>
      <c r="BM73" s="33"/>
      <c r="BN73" s="33"/>
      <c r="BO73" s="33"/>
      <c r="BP73" s="33"/>
      <c r="BQ73" s="33"/>
      <c r="BR73" s="33"/>
      <c r="BS73" s="33"/>
      <c r="BT73" s="33"/>
      <c r="BU73" s="33"/>
      <c r="BV73" s="33"/>
      <c r="BW73" s="33"/>
      <c r="BX73" s="33"/>
      <c r="BY73" s="33"/>
      <c r="BZ73" s="33"/>
      <c r="CA73" s="33"/>
      <c r="CB73" s="33"/>
      <c r="CC73" s="33"/>
      <c r="CD73" s="33"/>
      <c r="CE73" s="33"/>
      <c r="CF73" s="33"/>
      <c r="CG73" s="33"/>
      <c r="CH73" s="33"/>
      <c r="CI73" s="33"/>
      <c r="CJ73" s="33"/>
      <c r="CK73" s="33"/>
      <c r="CL73" s="33"/>
      <c r="CM73" s="33"/>
      <c r="CN73" s="33"/>
      <c r="CO73" s="33"/>
      <c r="CP73" s="33"/>
      <c r="CQ73" s="33"/>
      <c r="CR73" s="33"/>
      <c r="CS73" s="33"/>
      <c r="CT73" s="33"/>
      <c r="CU73" s="33"/>
      <c r="CV73" s="33"/>
      <c r="CW73" s="33"/>
      <c r="CX73" s="33"/>
      <c r="CY73" s="33"/>
      <c r="CZ73" s="33"/>
      <c r="DA73" s="33"/>
      <c r="DB73" s="33"/>
      <c r="DC73" s="33"/>
      <c r="DD73" s="33"/>
      <c r="DE73" s="33"/>
      <c r="DF73" s="33"/>
      <c r="DG73" s="33"/>
      <c r="DH73" s="33"/>
      <c r="DI73" s="33"/>
      <c r="DJ73" s="33"/>
      <c r="DK73" s="33"/>
      <c r="DL73" s="33"/>
      <c r="DM73" s="33"/>
      <c r="DN73" s="33"/>
      <c r="DO73" s="33"/>
      <c r="DP73" s="33"/>
      <c r="DQ73" s="33"/>
      <c r="DR73" s="33"/>
      <c r="DS73" s="33"/>
      <c r="DT73" s="33"/>
      <c r="DU73" s="33"/>
      <c r="DV73" s="33"/>
      <c r="DW73" s="33"/>
      <c r="DX73" s="33"/>
      <c r="DY73" s="33"/>
      <c r="DZ73" s="33"/>
      <c r="EA73" s="33"/>
      <c r="EB73" s="33"/>
      <c r="EC73" s="33"/>
      <c r="ED73" s="33"/>
      <c r="EE73" s="33"/>
      <c r="EF73" s="33"/>
      <c r="EG73" s="33"/>
      <c r="EH73" s="33"/>
      <c r="EI73" s="33"/>
      <c r="EJ73" s="33"/>
      <c r="EK73" s="33"/>
      <c r="EL73" s="33"/>
      <c r="EM73" s="33"/>
      <c r="EN73" s="33"/>
      <c r="EO73" s="33"/>
      <c r="EP73" s="33"/>
      <c r="EQ73" s="33"/>
      <c r="ER73" s="33"/>
      <c r="ES73" s="33"/>
      <c r="ET73" s="33"/>
      <c r="EU73" s="33"/>
      <c r="EV73" s="33"/>
      <c r="EW73" s="33"/>
      <c r="EX73" s="33"/>
      <c r="EY73" s="33"/>
      <c r="EZ73" s="33"/>
      <c r="FA73" s="33"/>
      <c r="FB73" s="33"/>
      <c r="FC73" s="33"/>
      <c r="FD73" s="33"/>
      <c r="FE73" s="33"/>
      <c r="FF73" s="33"/>
      <c r="FG73" s="33"/>
      <c r="FH73" s="33"/>
      <c r="FI73" s="33"/>
      <c r="FJ73" s="33"/>
      <c r="FK73" s="33"/>
      <c r="FL73" s="33"/>
      <c r="FM73" s="33"/>
      <c r="FN73" s="33"/>
      <c r="FO73" s="33"/>
      <c r="FP73" s="33"/>
      <c r="FQ73" s="33"/>
      <c r="FR73" s="33"/>
      <c r="FS73" s="33"/>
      <c r="FT73" s="33"/>
      <c r="FU73" s="33"/>
      <c r="FV73" s="33"/>
      <c r="FW73" s="33"/>
      <c r="FX73" s="33"/>
      <c r="FY73" s="33"/>
      <c r="FZ73" s="33"/>
      <c r="GA73" s="33"/>
      <c r="GB73" s="33"/>
      <c r="GC73" s="33"/>
      <c r="GD73" s="33"/>
      <c r="GE73" s="57"/>
      <c r="GF73" s="57"/>
      <c r="GG73" s="57"/>
      <c r="GH73" s="57"/>
      <c r="GI73" s="57"/>
      <c r="GJ73" s="57"/>
      <c r="GK73" s="57"/>
      <c r="GL73" s="57"/>
      <c r="GM73" s="57"/>
      <c r="GN73" s="57"/>
    </row>
    <row r="74" spans="1:196" s="8" customFormat="1" ht="24" customHeight="1" thickBot="1">
      <c r="A74" s="166">
        <v>9</v>
      </c>
      <c r="B74" s="109" t="s">
        <v>31</v>
      </c>
      <c r="C74" s="109" t="s">
        <v>118</v>
      </c>
      <c r="D74" s="109"/>
      <c r="E74" s="145" t="s">
        <v>83</v>
      </c>
      <c r="F74" s="182">
        <f>SUM(F75:F82,F83,F84)</f>
        <v>27425.599999999999</v>
      </c>
      <c r="G74" s="183">
        <f>SUM(G75:G82,G83,G84)</f>
        <v>7406.7999999999993</v>
      </c>
      <c r="H74" s="213">
        <f>SUM(H75:H82,H83,H84)</f>
        <v>6785.2000000000007</v>
      </c>
      <c r="I74" s="184">
        <f t="shared" si="11"/>
        <v>5.6836038933842627E-2</v>
      </c>
      <c r="J74" s="183">
        <f t="shared" si="12"/>
        <v>-621.59999999999854</v>
      </c>
      <c r="K74" s="185">
        <f t="shared" si="13"/>
        <v>0.91607711832370275</v>
      </c>
      <c r="L74" s="182">
        <f>SUM(L75:L82,L83,L84)</f>
        <v>59263.6</v>
      </c>
      <c r="M74" s="183">
        <f>SUM(M75:M82,M83,M84)</f>
        <v>59263.6</v>
      </c>
      <c r="N74" s="183">
        <f>SUM(N75:N82,N83,N84)</f>
        <v>21813.1</v>
      </c>
      <c r="O74" s="213">
        <f>SUM(O75:O82,O83,O84)</f>
        <v>6556.1</v>
      </c>
      <c r="P74" s="183">
        <f t="shared" si="14"/>
        <v>-15256.999999999998</v>
      </c>
      <c r="Q74" s="185">
        <f t="shared" ref="Q74:Q121" si="20">O74/N74</f>
        <v>0.30055792161590972</v>
      </c>
      <c r="R74" s="182">
        <f>SUM(R75:R82,R83,R84)</f>
        <v>86689.2</v>
      </c>
      <c r="S74" s="183">
        <f>SUM(S75:S82,S83,S84)</f>
        <v>86689.2</v>
      </c>
      <c r="T74" s="183">
        <f>SUM(T75:T82,T83,T84)</f>
        <v>29219.9</v>
      </c>
      <c r="U74" s="213">
        <f>SUM(U75:U82,U83,U84)</f>
        <v>13341.3</v>
      </c>
      <c r="V74" s="183">
        <f t="shared" si="15"/>
        <v>-15878.600000000002</v>
      </c>
      <c r="W74" s="215">
        <f t="shared" si="18"/>
        <v>0.45658267139860159</v>
      </c>
      <c r="X74" s="37"/>
      <c r="Y74" s="37"/>
      <c r="Z74" s="37"/>
      <c r="AA74" s="37"/>
      <c r="AB74" s="37"/>
      <c r="AC74" s="37"/>
      <c r="AD74" s="37"/>
      <c r="AE74" s="37"/>
      <c r="AF74" s="37"/>
      <c r="AG74" s="37"/>
      <c r="AH74" s="37"/>
      <c r="AI74" s="37"/>
      <c r="AJ74" s="37"/>
      <c r="AK74" s="37"/>
      <c r="AL74" s="37"/>
      <c r="AM74" s="37"/>
      <c r="AN74" s="37"/>
      <c r="AO74" s="37"/>
      <c r="AP74" s="37"/>
      <c r="AQ74" s="37"/>
      <c r="AR74" s="33"/>
      <c r="AS74" s="33"/>
      <c r="AT74" s="33"/>
      <c r="AU74" s="33"/>
      <c r="AV74" s="33"/>
      <c r="AW74" s="33"/>
      <c r="AX74" s="33"/>
      <c r="AY74" s="33"/>
      <c r="AZ74" s="33"/>
      <c r="BA74" s="33"/>
      <c r="BB74" s="33"/>
      <c r="BC74" s="33"/>
      <c r="BD74" s="33"/>
      <c r="BE74" s="33"/>
      <c r="BF74" s="33"/>
      <c r="BG74" s="33"/>
      <c r="BH74" s="33"/>
      <c r="BI74" s="33"/>
      <c r="BJ74" s="33"/>
      <c r="BK74" s="33"/>
      <c r="BL74" s="33"/>
      <c r="BM74" s="33"/>
      <c r="BN74" s="33"/>
      <c r="BO74" s="33"/>
      <c r="BP74" s="33"/>
      <c r="BQ74" s="33"/>
      <c r="BR74" s="33"/>
      <c r="BS74" s="33"/>
      <c r="BT74" s="33"/>
      <c r="BU74" s="33"/>
      <c r="BV74" s="33"/>
      <c r="BW74" s="33"/>
      <c r="BX74" s="33"/>
      <c r="BY74" s="33"/>
      <c r="BZ74" s="33"/>
      <c r="CA74" s="33"/>
      <c r="CB74" s="33"/>
      <c r="CC74" s="33"/>
      <c r="CD74" s="33"/>
      <c r="CE74" s="33"/>
      <c r="CF74" s="33"/>
      <c r="CG74" s="33"/>
      <c r="CH74" s="33"/>
      <c r="CI74" s="33"/>
      <c r="CJ74" s="33"/>
      <c r="CK74" s="33"/>
      <c r="CL74" s="33"/>
      <c r="CM74" s="33"/>
      <c r="CN74" s="33"/>
      <c r="CO74" s="33"/>
      <c r="CP74" s="33"/>
      <c r="CQ74" s="33"/>
      <c r="CR74" s="33"/>
      <c r="CS74" s="33"/>
      <c r="CT74" s="33"/>
      <c r="CU74" s="33"/>
      <c r="CV74" s="33"/>
      <c r="CW74" s="33"/>
      <c r="CX74" s="33"/>
      <c r="CY74" s="33"/>
      <c r="CZ74" s="33"/>
      <c r="DA74" s="33"/>
      <c r="DB74" s="33"/>
      <c r="DC74" s="33"/>
      <c r="DD74" s="33"/>
      <c r="DE74" s="33"/>
      <c r="DF74" s="33"/>
      <c r="DG74" s="33"/>
      <c r="DH74" s="33"/>
      <c r="DI74" s="33"/>
      <c r="DJ74" s="33"/>
      <c r="DK74" s="33"/>
      <c r="DL74" s="33"/>
      <c r="DM74" s="33"/>
      <c r="DN74" s="33"/>
      <c r="DO74" s="33"/>
      <c r="DP74" s="33"/>
      <c r="DQ74" s="33"/>
      <c r="DR74" s="33"/>
      <c r="DS74" s="33"/>
      <c r="DT74" s="33"/>
      <c r="DU74" s="33"/>
      <c r="DV74" s="33"/>
      <c r="DW74" s="33"/>
      <c r="DX74" s="33"/>
      <c r="DY74" s="33"/>
      <c r="DZ74" s="33"/>
      <c r="EA74" s="33"/>
      <c r="EB74" s="33"/>
      <c r="EC74" s="33"/>
      <c r="ED74" s="33"/>
      <c r="EE74" s="33"/>
      <c r="EF74" s="33"/>
      <c r="EG74" s="33"/>
      <c r="EH74" s="33"/>
      <c r="EI74" s="33"/>
      <c r="EJ74" s="33"/>
      <c r="EK74" s="33"/>
      <c r="EL74" s="33"/>
      <c r="EM74" s="33"/>
      <c r="EN74" s="33"/>
      <c r="EO74" s="33"/>
      <c r="EP74" s="33"/>
      <c r="EQ74" s="33"/>
      <c r="ER74" s="33"/>
      <c r="ES74" s="33"/>
      <c r="ET74" s="33"/>
      <c r="EU74" s="33"/>
      <c r="EV74" s="33"/>
      <c r="EW74" s="33"/>
      <c r="EX74" s="33"/>
      <c r="EY74" s="33"/>
      <c r="EZ74" s="33"/>
      <c r="FA74" s="33"/>
      <c r="FB74" s="33"/>
      <c r="FC74" s="33"/>
      <c r="FD74" s="33"/>
      <c r="FE74" s="33"/>
      <c r="FF74" s="33"/>
      <c r="FG74" s="33"/>
      <c r="FH74" s="33"/>
      <c r="FI74" s="33"/>
      <c r="FJ74" s="33"/>
      <c r="FK74" s="33"/>
      <c r="FL74" s="33"/>
      <c r="FM74" s="33"/>
      <c r="FN74" s="33"/>
      <c r="FO74" s="33"/>
      <c r="FP74" s="33"/>
      <c r="FQ74" s="33"/>
      <c r="FR74" s="33"/>
      <c r="FS74" s="33"/>
      <c r="FT74" s="33"/>
      <c r="FU74" s="33"/>
      <c r="FV74" s="33"/>
      <c r="FW74" s="33"/>
      <c r="FX74" s="33"/>
      <c r="FY74" s="33"/>
      <c r="FZ74" s="33"/>
      <c r="GA74" s="33"/>
      <c r="GB74" s="33"/>
      <c r="GC74" s="33"/>
      <c r="GD74" s="33"/>
      <c r="GE74" s="57"/>
      <c r="GF74" s="57"/>
      <c r="GG74" s="57"/>
      <c r="GH74" s="57"/>
      <c r="GI74" s="57"/>
      <c r="GJ74" s="57"/>
      <c r="GK74" s="57"/>
      <c r="GL74" s="57"/>
      <c r="GM74" s="57"/>
      <c r="GN74" s="57"/>
    </row>
    <row r="75" spans="1:196" ht="31.5" customHeight="1">
      <c r="A75" s="121"/>
      <c r="B75" s="95"/>
      <c r="C75" s="97" t="s">
        <v>175</v>
      </c>
      <c r="D75" s="97" t="s">
        <v>80</v>
      </c>
      <c r="E75" s="128" t="s">
        <v>176</v>
      </c>
      <c r="F75" s="191"/>
      <c r="G75" s="189"/>
      <c r="H75" s="224"/>
      <c r="I75" s="194">
        <f t="shared" si="11"/>
        <v>0</v>
      </c>
      <c r="J75" s="189">
        <f t="shared" si="12"/>
        <v>0</v>
      </c>
      <c r="K75" s="190"/>
      <c r="L75" s="191">
        <v>14554.5</v>
      </c>
      <c r="M75" s="223">
        <v>14554.5</v>
      </c>
      <c r="N75" s="189">
        <v>3531.5</v>
      </c>
      <c r="O75" s="224">
        <v>2277.5</v>
      </c>
      <c r="P75" s="189">
        <f t="shared" si="14"/>
        <v>-1254</v>
      </c>
      <c r="Q75" s="190">
        <f t="shared" si="20"/>
        <v>0.64491009486054085</v>
      </c>
      <c r="R75" s="191">
        <f t="shared" si="16"/>
        <v>14554.5</v>
      </c>
      <c r="S75" s="223">
        <f t="shared" si="17"/>
        <v>14554.5</v>
      </c>
      <c r="T75" s="189">
        <f t="shared" si="17"/>
        <v>3531.5</v>
      </c>
      <c r="U75" s="224">
        <f t="shared" si="17"/>
        <v>2277.5</v>
      </c>
      <c r="V75" s="189">
        <f t="shared" si="15"/>
        <v>-1254</v>
      </c>
      <c r="W75" s="225">
        <f t="shared" si="18"/>
        <v>0.64491009486054085</v>
      </c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37"/>
      <c r="AI75" s="37"/>
      <c r="AJ75" s="37"/>
      <c r="AK75" s="37"/>
      <c r="AL75" s="37"/>
      <c r="AM75" s="37"/>
      <c r="AN75" s="37"/>
      <c r="AO75" s="37"/>
      <c r="AP75" s="37"/>
      <c r="AQ75" s="37"/>
    </row>
    <row r="76" spans="1:196" ht="30" customHeight="1">
      <c r="A76" s="121"/>
      <c r="B76" s="95"/>
      <c r="C76" s="97" t="s">
        <v>213</v>
      </c>
      <c r="D76" s="97" t="s">
        <v>81</v>
      </c>
      <c r="E76" s="128" t="s">
        <v>193</v>
      </c>
      <c r="F76" s="191"/>
      <c r="G76" s="189"/>
      <c r="H76" s="224"/>
      <c r="I76" s="188">
        <f t="shared" si="11"/>
        <v>0</v>
      </c>
      <c r="J76" s="189">
        <f t="shared" si="12"/>
        <v>0</v>
      </c>
      <c r="K76" s="190"/>
      <c r="L76" s="191">
        <v>1797.6</v>
      </c>
      <c r="M76" s="223">
        <v>1797.6</v>
      </c>
      <c r="N76" s="189">
        <v>603</v>
      </c>
      <c r="O76" s="241"/>
      <c r="P76" s="189">
        <f t="shared" si="14"/>
        <v>-603</v>
      </c>
      <c r="Q76" s="190">
        <f t="shared" si="20"/>
        <v>0</v>
      </c>
      <c r="R76" s="191">
        <f t="shared" si="16"/>
        <v>1797.6</v>
      </c>
      <c r="S76" s="223">
        <f t="shared" si="17"/>
        <v>1797.6</v>
      </c>
      <c r="T76" s="189">
        <f t="shared" si="17"/>
        <v>603</v>
      </c>
      <c r="U76" s="224">
        <f t="shared" si="17"/>
        <v>0</v>
      </c>
      <c r="V76" s="189">
        <f t="shared" si="15"/>
        <v>-603</v>
      </c>
      <c r="W76" s="225">
        <f t="shared" si="18"/>
        <v>0</v>
      </c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</row>
    <row r="77" spans="1:196" ht="33" customHeight="1">
      <c r="A77" s="121"/>
      <c r="B77" s="95"/>
      <c r="C77" s="97" t="s">
        <v>214</v>
      </c>
      <c r="D77" s="97" t="s">
        <v>81</v>
      </c>
      <c r="E77" s="128" t="s">
        <v>193</v>
      </c>
      <c r="F77" s="191"/>
      <c r="G77" s="189"/>
      <c r="H77" s="224"/>
      <c r="I77" s="188">
        <f t="shared" si="11"/>
        <v>0</v>
      </c>
      <c r="J77" s="189">
        <f t="shared" si="12"/>
        <v>0</v>
      </c>
      <c r="K77" s="190"/>
      <c r="L77" s="191">
        <v>2656.9</v>
      </c>
      <c r="M77" s="223">
        <v>2656.9</v>
      </c>
      <c r="N77" s="189">
        <v>891.4</v>
      </c>
      <c r="O77" s="224"/>
      <c r="P77" s="189">
        <f t="shared" si="14"/>
        <v>-891.4</v>
      </c>
      <c r="Q77" s="190">
        <f t="shared" si="20"/>
        <v>0</v>
      </c>
      <c r="R77" s="191">
        <f t="shared" si="16"/>
        <v>2656.9</v>
      </c>
      <c r="S77" s="223">
        <f t="shared" si="17"/>
        <v>2656.9</v>
      </c>
      <c r="T77" s="189">
        <f t="shared" si="17"/>
        <v>891.4</v>
      </c>
      <c r="U77" s="224">
        <f t="shared" si="17"/>
        <v>0</v>
      </c>
      <c r="V77" s="189">
        <f t="shared" si="15"/>
        <v>-891.4</v>
      </c>
      <c r="W77" s="225">
        <f t="shared" si="18"/>
        <v>0</v>
      </c>
      <c r="X77" s="37"/>
      <c r="Y77" s="37"/>
      <c r="Z77" s="37"/>
      <c r="AA77" s="37"/>
      <c r="AB77" s="37"/>
      <c r="AC77" s="37"/>
      <c r="AD77" s="37"/>
      <c r="AE77" s="37"/>
      <c r="AF77" s="37"/>
      <c r="AG77" s="37"/>
      <c r="AH77" s="37"/>
      <c r="AI77" s="37"/>
      <c r="AJ77" s="37"/>
      <c r="AK77" s="37"/>
      <c r="AL77" s="37"/>
      <c r="AM77" s="37"/>
      <c r="AN77" s="37"/>
      <c r="AO77" s="37"/>
      <c r="AP77" s="37"/>
      <c r="AQ77" s="37"/>
    </row>
    <row r="78" spans="1:196" ht="39" hidden="1" customHeight="1">
      <c r="A78" s="121"/>
      <c r="B78" s="95" t="s">
        <v>35</v>
      </c>
      <c r="C78" s="97" t="s">
        <v>171</v>
      </c>
      <c r="D78" s="97" t="s">
        <v>81</v>
      </c>
      <c r="E78" s="128" t="s">
        <v>172</v>
      </c>
      <c r="F78" s="191"/>
      <c r="G78" s="189"/>
      <c r="H78" s="224"/>
      <c r="I78" s="194">
        <f t="shared" si="11"/>
        <v>0</v>
      </c>
      <c r="J78" s="189">
        <f t="shared" si="12"/>
        <v>0</v>
      </c>
      <c r="K78" s="190" t="e">
        <f t="shared" si="13"/>
        <v>#DIV/0!</v>
      </c>
      <c r="L78" s="191"/>
      <c r="M78" s="223"/>
      <c r="N78" s="189"/>
      <c r="O78" s="224"/>
      <c r="P78" s="189">
        <f t="shared" si="14"/>
        <v>0</v>
      </c>
      <c r="Q78" s="190" t="e">
        <f t="shared" si="20"/>
        <v>#DIV/0!</v>
      </c>
      <c r="R78" s="191">
        <f t="shared" si="16"/>
        <v>0</v>
      </c>
      <c r="S78" s="223">
        <f t="shared" si="17"/>
        <v>0</v>
      </c>
      <c r="T78" s="189">
        <f t="shared" si="17"/>
        <v>0</v>
      </c>
      <c r="U78" s="224">
        <f t="shared" si="17"/>
        <v>0</v>
      </c>
      <c r="V78" s="189">
        <f t="shared" si="15"/>
        <v>0</v>
      </c>
      <c r="W78" s="225" t="e">
        <f t="shared" si="18"/>
        <v>#DIV/0!</v>
      </c>
      <c r="X78" s="37"/>
      <c r="Y78" s="37"/>
      <c r="Z78" s="37"/>
      <c r="AA78" s="37"/>
      <c r="AB78" s="37"/>
      <c r="AC78" s="37"/>
      <c r="AD78" s="37"/>
      <c r="AE78" s="37"/>
      <c r="AF78" s="37"/>
      <c r="AG78" s="37"/>
      <c r="AH78" s="37"/>
      <c r="AI78" s="37"/>
      <c r="AJ78" s="37"/>
      <c r="AK78" s="37"/>
      <c r="AL78" s="37"/>
      <c r="AM78" s="37"/>
      <c r="AN78" s="37"/>
      <c r="AO78" s="37"/>
      <c r="AP78" s="37"/>
      <c r="AQ78" s="37"/>
    </row>
    <row r="79" spans="1:196" ht="39" customHeight="1">
      <c r="A79" s="121"/>
      <c r="B79" s="95" t="s">
        <v>35</v>
      </c>
      <c r="C79" s="97" t="s">
        <v>173</v>
      </c>
      <c r="D79" s="97" t="s">
        <v>81</v>
      </c>
      <c r="E79" s="128" t="s">
        <v>174</v>
      </c>
      <c r="F79" s="191"/>
      <c r="G79" s="189"/>
      <c r="H79" s="224"/>
      <c r="I79" s="194">
        <f t="shared" si="11"/>
        <v>0</v>
      </c>
      <c r="J79" s="189">
        <f t="shared" si="12"/>
        <v>0</v>
      </c>
      <c r="K79" s="190"/>
      <c r="L79" s="191">
        <v>15487.2</v>
      </c>
      <c r="M79" s="223">
        <v>15487.2</v>
      </c>
      <c r="N79" s="189">
        <v>6087.2</v>
      </c>
      <c r="O79" s="224">
        <v>1295.4000000000001</v>
      </c>
      <c r="P79" s="189">
        <f t="shared" si="14"/>
        <v>-4791.7999999999993</v>
      </c>
      <c r="Q79" s="190">
        <f t="shared" si="20"/>
        <v>0.21280720199763439</v>
      </c>
      <c r="R79" s="191">
        <f t="shared" si="16"/>
        <v>15487.2</v>
      </c>
      <c r="S79" s="223">
        <f t="shared" si="17"/>
        <v>15487.2</v>
      </c>
      <c r="T79" s="189">
        <f t="shared" si="17"/>
        <v>6087.2</v>
      </c>
      <c r="U79" s="224">
        <f t="shared" si="17"/>
        <v>1295.4000000000001</v>
      </c>
      <c r="V79" s="189">
        <f t="shared" si="15"/>
        <v>-4791.7999999999993</v>
      </c>
      <c r="W79" s="225">
        <f t="shared" si="18"/>
        <v>0.21280720199763439</v>
      </c>
      <c r="X79" s="37"/>
      <c r="Y79" s="37"/>
      <c r="Z79" s="37"/>
      <c r="AA79" s="37"/>
      <c r="AB79" s="37"/>
      <c r="AC79" s="37"/>
      <c r="AD79" s="37"/>
      <c r="AE79" s="37"/>
      <c r="AF79" s="37"/>
      <c r="AG79" s="37"/>
      <c r="AH79" s="37"/>
      <c r="AI79" s="37"/>
      <c r="AJ79" s="37"/>
      <c r="AK79" s="37"/>
      <c r="AL79" s="37"/>
      <c r="AM79" s="37"/>
      <c r="AN79" s="37"/>
      <c r="AO79" s="37"/>
      <c r="AP79" s="37"/>
      <c r="AQ79" s="37"/>
    </row>
    <row r="80" spans="1:196" ht="52.15" customHeight="1">
      <c r="A80" s="121"/>
      <c r="B80" s="95" t="s">
        <v>35</v>
      </c>
      <c r="C80" s="97" t="s">
        <v>187</v>
      </c>
      <c r="D80" s="97" t="s">
        <v>81</v>
      </c>
      <c r="E80" s="128" t="s">
        <v>82</v>
      </c>
      <c r="F80" s="191"/>
      <c r="G80" s="189"/>
      <c r="H80" s="224"/>
      <c r="I80" s="194">
        <f t="shared" si="11"/>
        <v>0</v>
      </c>
      <c r="J80" s="189">
        <f t="shared" si="12"/>
        <v>0</v>
      </c>
      <c r="K80" s="190"/>
      <c r="L80" s="191">
        <v>18767.400000000001</v>
      </c>
      <c r="M80" s="223">
        <v>18767.400000000001</v>
      </c>
      <c r="N80" s="189">
        <v>10200</v>
      </c>
      <c r="O80" s="224">
        <v>2983.2</v>
      </c>
      <c r="P80" s="189">
        <f t="shared" si="14"/>
        <v>-7216.8</v>
      </c>
      <c r="Q80" s="190">
        <f t="shared" si="20"/>
        <v>0.29247058823529409</v>
      </c>
      <c r="R80" s="191">
        <f t="shared" si="16"/>
        <v>18767.400000000001</v>
      </c>
      <c r="S80" s="223">
        <f t="shared" si="17"/>
        <v>18767.400000000001</v>
      </c>
      <c r="T80" s="189">
        <f t="shared" si="17"/>
        <v>10200</v>
      </c>
      <c r="U80" s="224">
        <f t="shared" si="17"/>
        <v>2983.2</v>
      </c>
      <c r="V80" s="189">
        <f t="shared" si="15"/>
        <v>-7216.8</v>
      </c>
      <c r="W80" s="225">
        <f t="shared" si="18"/>
        <v>0.29247058823529409</v>
      </c>
      <c r="X80" s="37"/>
      <c r="Y80" s="37"/>
      <c r="Z80" s="37"/>
      <c r="AA80" s="37"/>
      <c r="AB80" s="37"/>
      <c r="AC80" s="37"/>
      <c r="AD80" s="37"/>
      <c r="AE80" s="37"/>
      <c r="AF80" s="37"/>
      <c r="AG80" s="37"/>
      <c r="AH80" s="37"/>
      <c r="AI80" s="37"/>
      <c r="AJ80" s="37"/>
      <c r="AK80" s="37"/>
      <c r="AL80" s="37"/>
      <c r="AM80" s="37"/>
      <c r="AN80" s="37"/>
      <c r="AO80" s="37"/>
      <c r="AP80" s="37"/>
      <c r="AQ80" s="37"/>
    </row>
    <row r="81" spans="1:196" ht="65.45" customHeight="1">
      <c r="A81" s="121"/>
      <c r="B81" s="95" t="s">
        <v>35</v>
      </c>
      <c r="C81" s="97" t="s">
        <v>202</v>
      </c>
      <c r="D81" s="97" t="s">
        <v>81</v>
      </c>
      <c r="E81" s="130" t="s">
        <v>203</v>
      </c>
      <c r="F81" s="191">
        <v>9925.6</v>
      </c>
      <c r="G81" s="189">
        <v>2481.4</v>
      </c>
      <c r="H81" s="224">
        <v>2110.4</v>
      </c>
      <c r="I81" s="194">
        <f t="shared" si="11"/>
        <v>1.7677706856980117E-2</v>
      </c>
      <c r="J81" s="189">
        <f t="shared" si="12"/>
        <v>-371</v>
      </c>
      <c r="K81" s="190">
        <f t="shared" si="13"/>
        <v>0.85048762795196264</v>
      </c>
      <c r="L81" s="193"/>
      <c r="M81" s="221"/>
      <c r="N81" s="189"/>
      <c r="O81" s="241"/>
      <c r="P81" s="189">
        <f t="shared" si="14"/>
        <v>0</v>
      </c>
      <c r="Q81" s="190"/>
      <c r="R81" s="191">
        <f t="shared" si="16"/>
        <v>9925.6</v>
      </c>
      <c r="S81" s="223">
        <f t="shared" si="17"/>
        <v>9925.6</v>
      </c>
      <c r="T81" s="189">
        <f t="shared" si="17"/>
        <v>2481.4</v>
      </c>
      <c r="U81" s="224">
        <f t="shared" si="17"/>
        <v>2110.4</v>
      </c>
      <c r="V81" s="189">
        <f t="shared" si="15"/>
        <v>-371</v>
      </c>
      <c r="W81" s="225">
        <f t="shared" si="18"/>
        <v>0.85048762795196264</v>
      </c>
      <c r="X81" s="37"/>
      <c r="Y81" s="37"/>
      <c r="Z81" s="37"/>
      <c r="AA81" s="37"/>
      <c r="AB81" s="37"/>
      <c r="AC81" s="37"/>
      <c r="AD81" s="37"/>
      <c r="AE81" s="37"/>
      <c r="AF81" s="37"/>
      <c r="AG81" s="37"/>
      <c r="AH81" s="37"/>
      <c r="AI81" s="37"/>
      <c r="AJ81" s="37"/>
      <c r="AK81" s="37"/>
      <c r="AL81" s="37"/>
      <c r="AM81" s="37"/>
      <c r="AN81" s="37"/>
      <c r="AO81" s="37"/>
      <c r="AP81" s="37"/>
      <c r="AQ81" s="37"/>
    </row>
    <row r="82" spans="1:196" ht="21.75" customHeight="1">
      <c r="A82" s="121"/>
      <c r="B82" s="95" t="s">
        <v>17</v>
      </c>
      <c r="C82" s="97" t="s">
        <v>158</v>
      </c>
      <c r="D82" s="97" t="s">
        <v>81</v>
      </c>
      <c r="E82" s="146" t="s">
        <v>159</v>
      </c>
      <c r="F82" s="186">
        <v>17500</v>
      </c>
      <c r="G82" s="187">
        <v>4925.3999999999996</v>
      </c>
      <c r="H82" s="220">
        <v>4674.8</v>
      </c>
      <c r="I82" s="194">
        <f t="shared" si="11"/>
        <v>3.9158332076862513E-2</v>
      </c>
      <c r="J82" s="189">
        <f t="shared" si="12"/>
        <v>-250.59999999999945</v>
      </c>
      <c r="K82" s="190">
        <f t="shared" si="13"/>
        <v>0.94912088358305935</v>
      </c>
      <c r="L82" s="191">
        <v>5000</v>
      </c>
      <c r="M82" s="189">
        <v>5000</v>
      </c>
      <c r="N82" s="189">
        <v>500</v>
      </c>
      <c r="O82" s="241"/>
      <c r="P82" s="189">
        <f t="shared" si="14"/>
        <v>-500</v>
      </c>
      <c r="Q82" s="190"/>
      <c r="R82" s="191">
        <f t="shared" si="16"/>
        <v>22500</v>
      </c>
      <c r="S82" s="223">
        <f t="shared" si="17"/>
        <v>22500</v>
      </c>
      <c r="T82" s="189">
        <f t="shared" si="17"/>
        <v>5425.4</v>
      </c>
      <c r="U82" s="224">
        <f t="shared" si="17"/>
        <v>4674.8</v>
      </c>
      <c r="V82" s="189">
        <f t="shared" si="15"/>
        <v>-750.59999999999945</v>
      </c>
      <c r="W82" s="225">
        <f t="shared" si="18"/>
        <v>0.8616507538614665</v>
      </c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37"/>
    </row>
    <row r="83" spans="1:196" ht="36.6" customHeight="1">
      <c r="A83" s="121"/>
      <c r="B83" s="95" t="s">
        <v>17</v>
      </c>
      <c r="C83" s="97" t="s">
        <v>194</v>
      </c>
      <c r="D83" s="97" t="s">
        <v>80</v>
      </c>
      <c r="E83" s="146" t="s">
        <v>195</v>
      </c>
      <c r="F83" s="200"/>
      <c r="G83" s="187"/>
      <c r="H83" s="222"/>
      <c r="I83" s="194">
        <f t="shared" si="11"/>
        <v>0</v>
      </c>
      <c r="J83" s="189">
        <f t="shared" si="12"/>
        <v>0</v>
      </c>
      <c r="K83" s="190"/>
      <c r="L83" s="191">
        <v>1000</v>
      </c>
      <c r="M83" s="223">
        <v>1000</v>
      </c>
      <c r="N83" s="189"/>
      <c r="O83" s="224"/>
      <c r="P83" s="189">
        <f t="shared" si="14"/>
        <v>0</v>
      </c>
      <c r="Q83" s="190"/>
      <c r="R83" s="191">
        <f t="shared" si="16"/>
        <v>1000</v>
      </c>
      <c r="S83" s="223">
        <f t="shared" si="17"/>
        <v>1000</v>
      </c>
      <c r="T83" s="189">
        <f t="shared" si="17"/>
        <v>0</v>
      </c>
      <c r="U83" s="224">
        <f t="shared" si="17"/>
        <v>0</v>
      </c>
      <c r="V83" s="189">
        <f t="shared" si="15"/>
        <v>0</v>
      </c>
      <c r="W83" s="225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</row>
    <row r="84" spans="1:196" ht="104.45" hidden="1" customHeight="1">
      <c r="A84" s="121"/>
      <c r="B84" s="95" t="s">
        <v>17</v>
      </c>
      <c r="C84" s="97" t="s">
        <v>251</v>
      </c>
      <c r="D84" s="97" t="s">
        <v>80</v>
      </c>
      <c r="E84" s="146" t="s">
        <v>252</v>
      </c>
      <c r="F84" s="200"/>
      <c r="G84" s="187"/>
      <c r="H84" s="222"/>
      <c r="I84" s="194">
        <f t="shared" si="11"/>
        <v>0</v>
      </c>
      <c r="J84" s="189">
        <f t="shared" si="12"/>
        <v>0</v>
      </c>
      <c r="K84" s="190" t="e">
        <f t="shared" si="13"/>
        <v>#DIV/0!</v>
      </c>
      <c r="L84" s="191"/>
      <c r="M84" s="223"/>
      <c r="N84" s="189"/>
      <c r="O84" s="224"/>
      <c r="P84" s="189">
        <f t="shared" si="14"/>
        <v>0</v>
      </c>
      <c r="Q84" s="190" t="e">
        <f t="shared" si="20"/>
        <v>#DIV/0!</v>
      </c>
      <c r="R84" s="191">
        <f t="shared" si="16"/>
        <v>0</v>
      </c>
      <c r="S84" s="223">
        <f t="shared" si="17"/>
        <v>0</v>
      </c>
      <c r="T84" s="189">
        <f t="shared" si="17"/>
        <v>0</v>
      </c>
      <c r="U84" s="224">
        <f t="shared" si="17"/>
        <v>0</v>
      </c>
      <c r="V84" s="183">
        <f t="shared" si="15"/>
        <v>0</v>
      </c>
      <c r="W84" s="225" t="e">
        <f t="shared" si="18"/>
        <v>#DIV/0!</v>
      </c>
      <c r="X84" s="37"/>
      <c r="Y84" s="37"/>
      <c r="Z84" s="37"/>
      <c r="AA84" s="37"/>
      <c r="AB84" s="37"/>
      <c r="AC84" s="37"/>
      <c r="AD84" s="37"/>
      <c r="AE84" s="37"/>
      <c r="AF84" s="37"/>
      <c r="AG84" s="37"/>
      <c r="AH84" s="37"/>
      <c r="AI84" s="37"/>
      <c r="AJ84" s="37"/>
      <c r="AK84" s="37"/>
      <c r="AL84" s="37"/>
      <c r="AM84" s="37"/>
      <c r="AN84" s="37"/>
      <c r="AO84" s="37"/>
      <c r="AP84" s="37"/>
      <c r="AQ84" s="37"/>
    </row>
    <row r="85" spans="1:196" s="87" customFormat="1" ht="116.45" hidden="1" customHeight="1" thickBot="1">
      <c r="A85" s="125"/>
      <c r="B85" s="114"/>
      <c r="C85" s="99"/>
      <c r="D85" s="99"/>
      <c r="E85" s="159" t="s">
        <v>255</v>
      </c>
      <c r="F85" s="274"/>
      <c r="G85" s="275"/>
      <c r="H85" s="251"/>
      <c r="I85" s="276">
        <f t="shared" si="11"/>
        <v>0</v>
      </c>
      <c r="J85" s="277">
        <f t="shared" si="12"/>
        <v>0</v>
      </c>
      <c r="K85" s="267" t="e">
        <f t="shared" si="13"/>
        <v>#DIV/0!</v>
      </c>
      <c r="L85" s="264"/>
      <c r="M85" s="265"/>
      <c r="N85" s="265"/>
      <c r="O85" s="243"/>
      <c r="P85" s="265">
        <f t="shared" si="14"/>
        <v>0</v>
      </c>
      <c r="Q85" s="267" t="e">
        <f t="shared" si="20"/>
        <v>#DIV/0!</v>
      </c>
      <c r="R85" s="264">
        <f t="shared" si="16"/>
        <v>0</v>
      </c>
      <c r="S85" s="265">
        <f t="shared" si="17"/>
        <v>0</v>
      </c>
      <c r="T85" s="265">
        <f t="shared" si="17"/>
        <v>0</v>
      </c>
      <c r="U85" s="236">
        <f t="shared" si="17"/>
        <v>0</v>
      </c>
      <c r="V85" s="270">
        <f t="shared" si="15"/>
        <v>0</v>
      </c>
      <c r="W85" s="267" t="e">
        <f t="shared" si="18"/>
        <v>#DIV/0!</v>
      </c>
      <c r="X85" s="43"/>
      <c r="Y85" s="43"/>
      <c r="Z85" s="43"/>
      <c r="AA85" s="43"/>
      <c r="AB85" s="43"/>
      <c r="AC85" s="43"/>
      <c r="AD85" s="43"/>
      <c r="AE85" s="43"/>
      <c r="AF85" s="43"/>
      <c r="AG85" s="43"/>
      <c r="AH85" s="43"/>
      <c r="AI85" s="43"/>
      <c r="AJ85" s="43"/>
      <c r="AK85" s="43"/>
      <c r="AL85" s="43"/>
      <c r="AM85" s="43"/>
      <c r="AN85" s="43"/>
      <c r="AO85" s="43"/>
      <c r="AP85" s="43"/>
      <c r="AQ85" s="43"/>
      <c r="AR85" s="44"/>
      <c r="AS85" s="44"/>
      <c r="AT85" s="44"/>
      <c r="AU85" s="44"/>
      <c r="AV85" s="44"/>
      <c r="AW85" s="44"/>
      <c r="AX85" s="44"/>
      <c r="AY85" s="44"/>
      <c r="AZ85" s="44"/>
      <c r="BA85" s="44"/>
      <c r="BB85" s="44"/>
      <c r="BC85" s="44"/>
      <c r="BD85" s="44"/>
      <c r="BE85" s="44"/>
      <c r="BF85" s="44"/>
      <c r="BG85" s="44"/>
      <c r="BH85" s="44"/>
      <c r="BI85" s="44"/>
      <c r="BJ85" s="44"/>
      <c r="BK85" s="44"/>
      <c r="BL85" s="44"/>
      <c r="BM85" s="44"/>
      <c r="BN85" s="44"/>
      <c r="BO85" s="44"/>
      <c r="BP85" s="44"/>
      <c r="BQ85" s="44"/>
      <c r="BR85" s="44"/>
      <c r="BS85" s="44"/>
      <c r="BT85" s="44"/>
      <c r="BU85" s="44"/>
      <c r="BV85" s="44"/>
      <c r="BW85" s="44"/>
      <c r="BX85" s="44"/>
      <c r="BY85" s="44"/>
      <c r="BZ85" s="44"/>
      <c r="CA85" s="44"/>
      <c r="CB85" s="44"/>
      <c r="CC85" s="44"/>
      <c r="CD85" s="44"/>
      <c r="CE85" s="44"/>
      <c r="CF85" s="44"/>
      <c r="CG85" s="44"/>
      <c r="CH85" s="44"/>
      <c r="CI85" s="44"/>
      <c r="CJ85" s="44"/>
      <c r="CK85" s="44"/>
      <c r="CL85" s="44"/>
      <c r="CM85" s="44"/>
      <c r="CN85" s="44"/>
      <c r="CO85" s="44"/>
      <c r="CP85" s="44"/>
      <c r="CQ85" s="44"/>
      <c r="CR85" s="44"/>
      <c r="CS85" s="44"/>
      <c r="CT85" s="44"/>
      <c r="CU85" s="44"/>
      <c r="CV85" s="44"/>
      <c r="CW85" s="44"/>
      <c r="CX85" s="44"/>
      <c r="CY85" s="44"/>
      <c r="CZ85" s="44"/>
      <c r="DA85" s="44"/>
      <c r="DB85" s="44"/>
      <c r="DC85" s="44"/>
      <c r="DD85" s="44"/>
      <c r="DE85" s="44"/>
      <c r="DF85" s="44"/>
      <c r="DG85" s="44"/>
      <c r="DH85" s="44"/>
      <c r="DI85" s="44"/>
      <c r="DJ85" s="44"/>
      <c r="DK85" s="44"/>
      <c r="DL85" s="44"/>
      <c r="DM85" s="44"/>
      <c r="DN85" s="44"/>
      <c r="DO85" s="44"/>
      <c r="DP85" s="44"/>
      <c r="DQ85" s="44"/>
      <c r="DR85" s="44"/>
      <c r="DS85" s="44"/>
      <c r="DT85" s="44"/>
      <c r="DU85" s="44"/>
      <c r="DV85" s="44"/>
      <c r="DW85" s="44"/>
      <c r="DX85" s="44"/>
      <c r="DY85" s="44"/>
      <c r="DZ85" s="44"/>
      <c r="EA85" s="44"/>
      <c r="EB85" s="44"/>
      <c r="EC85" s="44"/>
      <c r="ED85" s="44"/>
      <c r="EE85" s="44"/>
      <c r="EF85" s="44"/>
      <c r="EG85" s="44"/>
      <c r="EH85" s="44"/>
      <c r="EI85" s="44"/>
      <c r="EJ85" s="44"/>
      <c r="EK85" s="44"/>
      <c r="EL85" s="44"/>
      <c r="EM85" s="44"/>
      <c r="EN85" s="44"/>
      <c r="EO85" s="44"/>
      <c r="EP85" s="44"/>
      <c r="EQ85" s="44"/>
      <c r="ER85" s="44"/>
      <c r="ES85" s="44"/>
      <c r="ET85" s="44"/>
      <c r="EU85" s="44"/>
      <c r="EV85" s="44"/>
      <c r="EW85" s="44"/>
      <c r="EX85" s="44"/>
      <c r="EY85" s="44"/>
      <c r="EZ85" s="44"/>
      <c r="FA85" s="44"/>
      <c r="FB85" s="44"/>
      <c r="FC85" s="44"/>
      <c r="FD85" s="44"/>
      <c r="FE85" s="44"/>
      <c r="FF85" s="44"/>
      <c r="FG85" s="44"/>
      <c r="FH85" s="44"/>
      <c r="FI85" s="44"/>
      <c r="FJ85" s="44"/>
      <c r="FK85" s="44"/>
      <c r="FL85" s="44"/>
      <c r="FM85" s="44"/>
      <c r="FN85" s="44"/>
      <c r="FO85" s="44"/>
      <c r="FP85" s="44"/>
      <c r="FQ85" s="44"/>
      <c r="FR85" s="44"/>
      <c r="FS85" s="44"/>
      <c r="FT85" s="44"/>
      <c r="FU85" s="44"/>
      <c r="FV85" s="44"/>
      <c r="FW85" s="44"/>
      <c r="FX85" s="44"/>
      <c r="FY85" s="44"/>
      <c r="FZ85" s="44"/>
      <c r="GA85" s="44"/>
      <c r="GB85" s="44"/>
      <c r="GC85" s="44"/>
      <c r="GD85" s="44"/>
      <c r="GE85" s="86"/>
      <c r="GF85" s="86"/>
      <c r="GG85" s="86"/>
      <c r="GH85" s="86"/>
      <c r="GI85" s="86"/>
      <c r="GJ85" s="86"/>
      <c r="GK85" s="86"/>
      <c r="GL85" s="86"/>
      <c r="GM85" s="86"/>
      <c r="GN85" s="86"/>
    </row>
    <row r="86" spans="1:196" s="8" customFormat="1" ht="31.5" customHeight="1" thickBot="1">
      <c r="A86" s="166">
        <v>10</v>
      </c>
      <c r="B86" s="112">
        <v>180404</v>
      </c>
      <c r="C86" s="113" t="s">
        <v>257</v>
      </c>
      <c r="D86" s="113" t="s">
        <v>259</v>
      </c>
      <c r="E86" s="147" t="s">
        <v>258</v>
      </c>
      <c r="F86" s="201">
        <v>475.3</v>
      </c>
      <c r="G86" s="202">
        <v>47.6</v>
      </c>
      <c r="H86" s="278"/>
      <c r="I86" s="203">
        <f t="shared" si="11"/>
        <v>0</v>
      </c>
      <c r="J86" s="183">
        <f t="shared" si="12"/>
        <v>-47.6</v>
      </c>
      <c r="K86" s="215">
        <f t="shared" si="13"/>
        <v>0</v>
      </c>
      <c r="L86" s="182"/>
      <c r="M86" s="183"/>
      <c r="N86" s="183"/>
      <c r="O86" s="278"/>
      <c r="P86" s="183">
        <f t="shared" si="14"/>
        <v>0</v>
      </c>
      <c r="Q86" s="185"/>
      <c r="R86" s="182">
        <f>SUM(F86,L86)</f>
        <v>475.3</v>
      </c>
      <c r="S86" s="212">
        <f>SUM(F86,M86)</f>
        <v>475.3</v>
      </c>
      <c r="T86" s="183">
        <f>SUM(G86,N86)</f>
        <v>47.6</v>
      </c>
      <c r="U86" s="213">
        <f>SUM(H86,O86)</f>
        <v>0</v>
      </c>
      <c r="V86" s="183">
        <f>U86-T86</f>
        <v>-47.6</v>
      </c>
      <c r="W86" s="215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33"/>
      <c r="AS86" s="33"/>
      <c r="AT86" s="33"/>
      <c r="AU86" s="33"/>
      <c r="AV86" s="33"/>
      <c r="AW86" s="33"/>
      <c r="AX86" s="33"/>
      <c r="AY86" s="33"/>
      <c r="AZ86" s="33"/>
      <c r="BA86" s="33"/>
      <c r="BB86" s="33"/>
      <c r="BC86" s="33"/>
      <c r="BD86" s="33"/>
      <c r="BE86" s="33"/>
      <c r="BF86" s="33"/>
      <c r="BG86" s="33"/>
      <c r="BH86" s="33"/>
      <c r="BI86" s="33"/>
      <c r="BJ86" s="33"/>
      <c r="BK86" s="33"/>
      <c r="BL86" s="33"/>
      <c r="BM86" s="33"/>
      <c r="BN86" s="33"/>
      <c r="BO86" s="33"/>
      <c r="BP86" s="33"/>
      <c r="BQ86" s="33"/>
      <c r="BR86" s="33"/>
      <c r="BS86" s="33"/>
      <c r="BT86" s="33"/>
      <c r="BU86" s="33"/>
      <c r="BV86" s="33"/>
      <c r="BW86" s="33"/>
      <c r="BX86" s="33"/>
      <c r="BY86" s="33"/>
      <c r="BZ86" s="33"/>
      <c r="CA86" s="33"/>
      <c r="CB86" s="33"/>
      <c r="CC86" s="33"/>
      <c r="CD86" s="33"/>
      <c r="CE86" s="33"/>
      <c r="CF86" s="33"/>
      <c r="CG86" s="33"/>
      <c r="CH86" s="33"/>
      <c r="CI86" s="33"/>
      <c r="CJ86" s="33"/>
      <c r="CK86" s="33"/>
      <c r="CL86" s="33"/>
      <c r="CM86" s="33"/>
      <c r="CN86" s="33"/>
      <c r="CO86" s="33"/>
      <c r="CP86" s="33"/>
      <c r="CQ86" s="33"/>
      <c r="CR86" s="33"/>
      <c r="CS86" s="33"/>
      <c r="CT86" s="33"/>
      <c r="CU86" s="33"/>
      <c r="CV86" s="33"/>
      <c r="CW86" s="33"/>
      <c r="CX86" s="33"/>
      <c r="CY86" s="33"/>
      <c r="CZ86" s="33"/>
      <c r="DA86" s="33"/>
      <c r="DB86" s="33"/>
      <c r="DC86" s="33"/>
      <c r="DD86" s="33"/>
      <c r="DE86" s="33"/>
      <c r="DF86" s="33"/>
      <c r="DG86" s="33"/>
      <c r="DH86" s="33"/>
      <c r="DI86" s="33"/>
      <c r="DJ86" s="33"/>
      <c r="DK86" s="33"/>
      <c r="DL86" s="33"/>
      <c r="DM86" s="33"/>
      <c r="DN86" s="33"/>
      <c r="DO86" s="33"/>
      <c r="DP86" s="33"/>
      <c r="DQ86" s="33"/>
      <c r="DR86" s="33"/>
      <c r="DS86" s="33"/>
      <c r="DT86" s="33"/>
      <c r="DU86" s="33"/>
      <c r="DV86" s="33"/>
      <c r="DW86" s="33"/>
      <c r="DX86" s="33"/>
      <c r="DY86" s="33"/>
      <c r="DZ86" s="33"/>
      <c r="EA86" s="33"/>
      <c r="EB86" s="33"/>
      <c r="EC86" s="33"/>
      <c r="ED86" s="33"/>
      <c r="EE86" s="33"/>
      <c r="EF86" s="33"/>
      <c r="EG86" s="33"/>
      <c r="EH86" s="33"/>
      <c r="EI86" s="33"/>
      <c r="EJ86" s="33"/>
      <c r="EK86" s="33"/>
      <c r="EL86" s="33"/>
      <c r="EM86" s="33"/>
      <c r="EN86" s="33"/>
      <c r="EO86" s="33"/>
      <c r="EP86" s="33"/>
      <c r="EQ86" s="33"/>
      <c r="ER86" s="33"/>
      <c r="ES86" s="33"/>
      <c r="ET86" s="33"/>
      <c r="EU86" s="33"/>
      <c r="EV86" s="33"/>
      <c r="EW86" s="33"/>
      <c r="EX86" s="33"/>
      <c r="EY86" s="33"/>
      <c r="EZ86" s="33"/>
      <c r="FA86" s="33"/>
      <c r="FB86" s="33"/>
      <c r="FC86" s="33"/>
      <c r="FD86" s="33"/>
      <c r="FE86" s="33"/>
      <c r="FF86" s="33"/>
      <c r="FG86" s="33"/>
      <c r="FH86" s="33"/>
      <c r="FI86" s="33"/>
      <c r="FJ86" s="33"/>
      <c r="FK86" s="33"/>
      <c r="FL86" s="33"/>
      <c r="FM86" s="33"/>
      <c r="FN86" s="33"/>
      <c r="FO86" s="33"/>
      <c r="FP86" s="33"/>
      <c r="FQ86" s="33"/>
      <c r="FR86" s="33"/>
      <c r="FS86" s="33"/>
      <c r="FT86" s="33"/>
      <c r="FU86" s="33"/>
      <c r="FV86" s="33"/>
      <c r="FW86" s="33"/>
      <c r="FX86" s="33"/>
      <c r="FY86" s="33"/>
      <c r="FZ86" s="33"/>
      <c r="GA86" s="33"/>
      <c r="GB86" s="33"/>
      <c r="GC86" s="33"/>
      <c r="GD86" s="33"/>
      <c r="GE86" s="57"/>
      <c r="GF86" s="57"/>
      <c r="GG86" s="57"/>
      <c r="GH86" s="57"/>
      <c r="GI86" s="57"/>
      <c r="GJ86" s="57"/>
      <c r="GK86" s="57"/>
      <c r="GL86" s="57"/>
      <c r="GM86" s="57"/>
      <c r="GN86" s="57"/>
    </row>
    <row r="87" spans="1:196" s="8" customFormat="1" ht="36" customHeight="1" thickBot="1">
      <c r="A87" s="166">
        <v>11</v>
      </c>
      <c r="B87" s="112">
        <v>180404</v>
      </c>
      <c r="C87" s="113" t="s">
        <v>85</v>
      </c>
      <c r="D87" s="113" t="s">
        <v>177</v>
      </c>
      <c r="E87" s="147" t="s">
        <v>178</v>
      </c>
      <c r="F87" s="201"/>
      <c r="G87" s="202"/>
      <c r="H87" s="279"/>
      <c r="I87" s="214">
        <f t="shared" si="11"/>
        <v>0</v>
      </c>
      <c r="J87" s="212">
        <f t="shared" ref="J87:J118" si="21">H87-G87</f>
        <v>0</v>
      </c>
      <c r="K87" s="215"/>
      <c r="L87" s="182">
        <v>1833.3</v>
      </c>
      <c r="M87" s="183">
        <v>1833.3</v>
      </c>
      <c r="N87" s="183">
        <v>600</v>
      </c>
      <c r="O87" s="278"/>
      <c r="P87" s="183">
        <f t="shared" ref="P87:P116" si="22">O87-N87</f>
        <v>-600</v>
      </c>
      <c r="Q87" s="185"/>
      <c r="R87" s="182">
        <f t="shared" si="16"/>
        <v>1833.3</v>
      </c>
      <c r="S87" s="212">
        <f t="shared" si="17"/>
        <v>1833.3</v>
      </c>
      <c r="T87" s="183">
        <f t="shared" si="17"/>
        <v>600</v>
      </c>
      <c r="U87" s="213">
        <f t="shared" si="17"/>
        <v>0</v>
      </c>
      <c r="V87" s="183">
        <f t="shared" si="15"/>
        <v>-600</v>
      </c>
      <c r="W87" s="215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37"/>
      <c r="AJ87" s="37"/>
      <c r="AK87" s="37"/>
      <c r="AL87" s="37"/>
      <c r="AM87" s="37"/>
      <c r="AN87" s="37"/>
      <c r="AO87" s="37"/>
      <c r="AP87" s="37"/>
      <c r="AQ87" s="37"/>
      <c r="AR87" s="33"/>
      <c r="AS87" s="33"/>
      <c r="AT87" s="33"/>
      <c r="AU87" s="33"/>
      <c r="AV87" s="33"/>
      <c r="AW87" s="33"/>
      <c r="AX87" s="33"/>
      <c r="AY87" s="33"/>
      <c r="AZ87" s="33"/>
      <c r="BA87" s="33"/>
      <c r="BB87" s="33"/>
      <c r="BC87" s="33"/>
      <c r="BD87" s="33"/>
      <c r="BE87" s="33"/>
      <c r="BF87" s="33"/>
      <c r="BG87" s="33"/>
      <c r="BH87" s="33"/>
      <c r="BI87" s="33"/>
      <c r="BJ87" s="33"/>
      <c r="BK87" s="33"/>
      <c r="BL87" s="33"/>
      <c r="BM87" s="33"/>
      <c r="BN87" s="33"/>
      <c r="BO87" s="33"/>
      <c r="BP87" s="33"/>
      <c r="BQ87" s="33"/>
      <c r="BR87" s="33"/>
      <c r="BS87" s="33"/>
      <c r="BT87" s="33"/>
      <c r="BU87" s="33"/>
      <c r="BV87" s="33"/>
      <c r="BW87" s="33"/>
      <c r="BX87" s="33"/>
      <c r="BY87" s="33"/>
      <c r="BZ87" s="33"/>
      <c r="CA87" s="33"/>
      <c r="CB87" s="33"/>
      <c r="CC87" s="33"/>
      <c r="CD87" s="33"/>
      <c r="CE87" s="33"/>
      <c r="CF87" s="33"/>
      <c r="CG87" s="33"/>
      <c r="CH87" s="33"/>
      <c r="CI87" s="33"/>
      <c r="CJ87" s="33"/>
      <c r="CK87" s="33"/>
      <c r="CL87" s="33"/>
      <c r="CM87" s="33"/>
      <c r="CN87" s="33"/>
      <c r="CO87" s="33"/>
      <c r="CP87" s="33"/>
      <c r="CQ87" s="33"/>
      <c r="CR87" s="33"/>
      <c r="CS87" s="33"/>
      <c r="CT87" s="33"/>
      <c r="CU87" s="33"/>
      <c r="CV87" s="33"/>
      <c r="CW87" s="33"/>
      <c r="CX87" s="33"/>
      <c r="CY87" s="33"/>
      <c r="CZ87" s="33"/>
      <c r="DA87" s="33"/>
      <c r="DB87" s="33"/>
      <c r="DC87" s="33"/>
      <c r="DD87" s="33"/>
      <c r="DE87" s="33"/>
      <c r="DF87" s="33"/>
      <c r="DG87" s="33"/>
      <c r="DH87" s="33"/>
      <c r="DI87" s="33"/>
      <c r="DJ87" s="33"/>
      <c r="DK87" s="33"/>
      <c r="DL87" s="33"/>
      <c r="DM87" s="33"/>
      <c r="DN87" s="33"/>
      <c r="DO87" s="33"/>
      <c r="DP87" s="33"/>
      <c r="DQ87" s="33"/>
      <c r="DR87" s="33"/>
      <c r="DS87" s="33"/>
      <c r="DT87" s="33"/>
      <c r="DU87" s="33"/>
      <c r="DV87" s="33"/>
      <c r="DW87" s="33"/>
      <c r="DX87" s="33"/>
      <c r="DY87" s="33"/>
      <c r="DZ87" s="33"/>
      <c r="EA87" s="33"/>
      <c r="EB87" s="33"/>
      <c r="EC87" s="33"/>
      <c r="ED87" s="33"/>
      <c r="EE87" s="33"/>
      <c r="EF87" s="33"/>
      <c r="EG87" s="33"/>
      <c r="EH87" s="33"/>
      <c r="EI87" s="33"/>
      <c r="EJ87" s="33"/>
      <c r="EK87" s="33"/>
      <c r="EL87" s="33"/>
      <c r="EM87" s="33"/>
      <c r="EN87" s="33"/>
      <c r="EO87" s="33"/>
      <c r="EP87" s="33"/>
      <c r="EQ87" s="33"/>
      <c r="ER87" s="33"/>
      <c r="ES87" s="33"/>
      <c r="ET87" s="33"/>
      <c r="EU87" s="33"/>
      <c r="EV87" s="33"/>
      <c r="EW87" s="33"/>
      <c r="EX87" s="33"/>
      <c r="EY87" s="33"/>
      <c r="EZ87" s="33"/>
      <c r="FA87" s="33"/>
      <c r="FB87" s="33"/>
      <c r="FC87" s="33"/>
      <c r="FD87" s="33"/>
      <c r="FE87" s="33"/>
      <c r="FF87" s="33"/>
      <c r="FG87" s="33"/>
      <c r="FH87" s="33"/>
      <c r="FI87" s="33"/>
      <c r="FJ87" s="33"/>
      <c r="FK87" s="33"/>
      <c r="FL87" s="33"/>
      <c r="FM87" s="33"/>
      <c r="FN87" s="33"/>
      <c r="FO87" s="33"/>
      <c r="FP87" s="33"/>
      <c r="FQ87" s="33"/>
      <c r="FR87" s="33"/>
      <c r="FS87" s="33"/>
      <c r="FT87" s="33"/>
      <c r="FU87" s="33"/>
      <c r="FV87" s="33"/>
      <c r="FW87" s="33"/>
      <c r="FX87" s="33"/>
      <c r="FY87" s="33"/>
      <c r="FZ87" s="33"/>
      <c r="GA87" s="33"/>
      <c r="GB87" s="33"/>
      <c r="GC87" s="33"/>
      <c r="GD87" s="33"/>
      <c r="GE87" s="57"/>
      <c r="GF87" s="57"/>
      <c r="GG87" s="57"/>
      <c r="GH87" s="57"/>
      <c r="GI87" s="57"/>
      <c r="GJ87" s="57"/>
      <c r="GK87" s="57"/>
      <c r="GL87" s="57"/>
      <c r="GM87" s="57"/>
      <c r="GN87" s="57"/>
    </row>
    <row r="88" spans="1:196" s="8" customFormat="1" ht="23.25" customHeight="1" thickBot="1">
      <c r="A88" s="166">
        <v>12</v>
      </c>
      <c r="B88" s="112">
        <v>180404</v>
      </c>
      <c r="C88" s="113" t="s">
        <v>199</v>
      </c>
      <c r="D88" s="113" t="s">
        <v>177</v>
      </c>
      <c r="E88" s="147" t="s">
        <v>200</v>
      </c>
      <c r="F88" s="201"/>
      <c r="G88" s="202"/>
      <c r="H88" s="279"/>
      <c r="I88" s="214">
        <f t="shared" si="11"/>
        <v>0</v>
      </c>
      <c r="J88" s="212">
        <f t="shared" si="21"/>
        <v>0</v>
      </c>
      <c r="K88" s="215"/>
      <c r="L88" s="182">
        <v>3200</v>
      </c>
      <c r="M88" s="212">
        <v>3487.2</v>
      </c>
      <c r="N88" s="183">
        <v>1247.2</v>
      </c>
      <c r="O88" s="278">
        <v>287.2</v>
      </c>
      <c r="P88" s="183">
        <f t="shared" si="22"/>
        <v>-960</v>
      </c>
      <c r="Q88" s="190">
        <f t="shared" si="20"/>
        <v>0.23027581783194354</v>
      </c>
      <c r="R88" s="182">
        <f t="shared" si="16"/>
        <v>3200</v>
      </c>
      <c r="S88" s="212">
        <f t="shared" si="17"/>
        <v>3487.2</v>
      </c>
      <c r="T88" s="183">
        <f t="shared" si="17"/>
        <v>1247.2</v>
      </c>
      <c r="U88" s="213">
        <f t="shared" si="17"/>
        <v>287.2</v>
      </c>
      <c r="V88" s="183">
        <f t="shared" si="15"/>
        <v>-960</v>
      </c>
      <c r="W88" s="215">
        <f t="shared" si="18"/>
        <v>0.23027581783194354</v>
      </c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  <c r="AN88" s="37"/>
      <c r="AO88" s="37"/>
      <c r="AP88" s="37"/>
      <c r="AQ88" s="37"/>
      <c r="AR88" s="33"/>
      <c r="AS88" s="33"/>
      <c r="AT88" s="33"/>
      <c r="AU88" s="33"/>
      <c r="AV88" s="33"/>
      <c r="AW88" s="33"/>
      <c r="AX88" s="33"/>
      <c r="AY88" s="33"/>
      <c r="AZ88" s="33"/>
      <c r="BA88" s="33"/>
      <c r="BB88" s="33"/>
      <c r="BC88" s="33"/>
      <c r="BD88" s="33"/>
      <c r="BE88" s="33"/>
      <c r="BF88" s="33"/>
      <c r="BG88" s="33"/>
      <c r="BH88" s="33"/>
      <c r="BI88" s="33"/>
      <c r="BJ88" s="33"/>
      <c r="BK88" s="33"/>
      <c r="BL88" s="33"/>
      <c r="BM88" s="33"/>
      <c r="BN88" s="33"/>
      <c r="BO88" s="33"/>
      <c r="BP88" s="33"/>
      <c r="BQ88" s="33"/>
      <c r="BR88" s="33"/>
      <c r="BS88" s="33"/>
      <c r="BT88" s="33"/>
      <c r="BU88" s="33"/>
      <c r="BV88" s="33"/>
      <c r="BW88" s="33"/>
      <c r="BX88" s="33"/>
      <c r="BY88" s="33"/>
      <c r="BZ88" s="33"/>
      <c r="CA88" s="33"/>
      <c r="CB88" s="33"/>
      <c r="CC88" s="33"/>
      <c r="CD88" s="33"/>
      <c r="CE88" s="33"/>
      <c r="CF88" s="33"/>
      <c r="CG88" s="33"/>
      <c r="CH88" s="33"/>
      <c r="CI88" s="33"/>
      <c r="CJ88" s="33"/>
      <c r="CK88" s="33"/>
      <c r="CL88" s="33"/>
      <c r="CM88" s="33"/>
      <c r="CN88" s="33"/>
      <c r="CO88" s="33"/>
      <c r="CP88" s="33"/>
      <c r="CQ88" s="33"/>
      <c r="CR88" s="33"/>
      <c r="CS88" s="33"/>
      <c r="CT88" s="33"/>
      <c r="CU88" s="33"/>
      <c r="CV88" s="33"/>
      <c r="CW88" s="33"/>
      <c r="CX88" s="33"/>
      <c r="CY88" s="33"/>
      <c r="CZ88" s="33"/>
      <c r="DA88" s="33"/>
      <c r="DB88" s="33"/>
      <c r="DC88" s="33"/>
      <c r="DD88" s="33"/>
      <c r="DE88" s="33"/>
      <c r="DF88" s="33"/>
      <c r="DG88" s="33"/>
      <c r="DH88" s="33"/>
      <c r="DI88" s="33"/>
      <c r="DJ88" s="33"/>
      <c r="DK88" s="33"/>
      <c r="DL88" s="33"/>
      <c r="DM88" s="33"/>
      <c r="DN88" s="33"/>
      <c r="DO88" s="33"/>
      <c r="DP88" s="33"/>
      <c r="DQ88" s="33"/>
      <c r="DR88" s="33"/>
      <c r="DS88" s="33"/>
      <c r="DT88" s="33"/>
      <c r="DU88" s="33"/>
      <c r="DV88" s="33"/>
      <c r="DW88" s="33"/>
      <c r="DX88" s="33"/>
      <c r="DY88" s="33"/>
      <c r="DZ88" s="33"/>
      <c r="EA88" s="33"/>
      <c r="EB88" s="33"/>
      <c r="EC88" s="33"/>
      <c r="ED88" s="33"/>
      <c r="EE88" s="33"/>
      <c r="EF88" s="33"/>
      <c r="EG88" s="33"/>
      <c r="EH88" s="33"/>
      <c r="EI88" s="33"/>
      <c r="EJ88" s="33"/>
      <c r="EK88" s="33"/>
      <c r="EL88" s="33"/>
      <c r="EM88" s="33"/>
      <c r="EN88" s="33"/>
      <c r="EO88" s="33"/>
      <c r="EP88" s="33"/>
      <c r="EQ88" s="33"/>
      <c r="ER88" s="33"/>
      <c r="ES88" s="33"/>
      <c r="ET88" s="33"/>
      <c r="EU88" s="33"/>
      <c r="EV88" s="33"/>
      <c r="EW88" s="33"/>
      <c r="EX88" s="33"/>
      <c r="EY88" s="33"/>
      <c r="EZ88" s="33"/>
      <c r="FA88" s="33"/>
      <c r="FB88" s="33"/>
      <c r="FC88" s="33"/>
      <c r="FD88" s="33"/>
      <c r="FE88" s="33"/>
      <c r="FF88" s="33"/>
      <c r="FG88" s="33"/>
      <c r="FH88" s="33"/>
      <c r="FI88" s="33"/>
      <c r="FJ88" s="33"/>
      <c r="FK88" s="33"/>
      <c r="FL88" s="33"/>
      <c r="FM88" s="33"/>
      <c r="FN88" s="33"/>
      <c r="FO88" s="33"/>
      <c r="FP88" s="33"/>
      <c r="FQ88" s="33"/>
      <c r="FR88" s="33"/>
      <c r="FS88" s="33"/>
      <c r="FT88" s="33"/>
      <c r="FU88" s="33"/>
      <c r="FV88" s="33"/>
      <c r="FW88" s="33"/>
      <c r="FX88" s="33"/>
      <c r="FY88" s="33"/>
      <c r="FZ88" s="33"/>
      <c r="GA88" s="33"/>
      <c r="GB88" s="33"/>
      <c r="GC88" s="33"/>
      <c r="GD88" s="33"/>
      <c r="GE88" s="57"/>
      <c r="GF88" s="57"/>
      <c r="GG88" s="57"/>
      <c r="GH88" s="57"/>
      <c r="GI88" s="57"/>
      <c r="GJ88" s="57"/>
      <c r="GK88" s="57"/>
      <c r="GL88" s="57"/>
      <c r="GM88" s="57"/>
      <c r="GN88" s="57"/>
    </row>
    <row r="89" spans="1:196" s="87" customFormat="1" ht="68.45" hidden="1" customHeight="1" thickBot="1">
      <c r="A89" s="324"/>
      <c r="B89" s="114"/>
      <c r="C89" s="99"/>
      <c r="D89" s="99"/>
      <c r="E89" s="135" t="s">
        <v>247</v>
      </c>
      <c r="F89" s="274"/>
      <c r="G89" s="275"/>
      <c r="H89" s="251"/>
      <c r="I89" s="280">
        <f t="shared" si="11"/>
        <v>0</v>
      </c>
      <c r="J89" s="265">
        <f t="shared" si="21"/>
        <v>0</v>
      </c>
      <c r="K89" s="267" t="e">
        <f t="shared" si="13"/>
        <v>#DIV/0!</v>
      </c>
      <c r="L89" s="264"/>
      <c r="M89" s="265"/>
      <c r="N89" s="265"/>
      <c r="O89" s="243"/>
      <c r="P89" s="265">
        <f t="shared" si="22"/>
        <v>0</v>
      </c>
      <c r="Q89" s="267" t="e">
        <f t="shared" si="20"/>
        <v>#DIV/0!</v>
      </c>
      <c r="R89" s="264">
        <f t="shared" si="16"/>
        <v>0</v>
      </c>
      <c r="S89" s="265">
        <f t="shared" si="17"/>
        <v>0</v>
      </c>
      <c r="T89" s="265">
        <f t="shared" si="17"/>
        <v>0</v>
      </c>
      <c r="U89" s="236">
        <f t="shared" si="17"/>
        <v>0</v>
      </c>
      <c r="V89" s="270">
        <f t="shared" si="15"/>
        <v>0</v>
      </c>
      <c r="W89" s="267" t="e">
        <f t="shared" si="18"/>
        <v>#DIV/0!</v>
      </c>
      <c r="X89" s="43"/>
      <c r="Y89" s="43"/>
      <c r="Z89" s="43"/>
      <c r="AA89" s="43"/>
      <c r="AB89" s="43"/>
      <c r="AC89" s="43"/>
      <c r="AD89" s="43"/>
      <c r="AE89" s="43"/>
      <c r="AF89" s="43"/>
      <c r="AG89" s="43"/>
      <c r="AH89" s="43"/>
      <c r="AI89" s="43"/>
      <c r="AJ89" s="43"/>
      <c r="AK89" s="43"/>
      <c r="AL89" s="43"/>
      <c r="AM89" s="43"/>
      <c r="AN89" s="43"/>
      <c r="AO89" s="43"/>
      <c r="AP89" s="43"/>
      <c r="AQ89" s="43"/>
      <c r="AR89" s="44"/>
      <c r="AS89" s="44"/>
      <c r="AT89" s="44"/>
      <c r="AU89" s="44"/>
      <c r="AV89" s="44"/>
      <c r="AW89" s="44"/>
      <c r="AX89" s="44"/>
      <c r="AY89" s="44"/>
      <c r="AZ89" s="44"/>
      <c r="BA89" s="44"/>
      <c r="BB89" s="44"/>
      <c r="BC89" s="44"/>
      <c r="BD89" s="44"/>
      <c r="BE89" s="44"/>
      <c r="BF89" s="44"/>
      <c r="BG89" s="44"/>
      <c r="BH89" s="44"/>
      <c r="BI89" s="44"/>
      <c r="BJ89" s="44"/>
      <c r="BK89" s="44"/>
      <c r="BL89" s="44"/>
      <c r="BM89" s="44"/>
      <c r="BN89" s="44"/>
      <c r="BO89" s="44"/>
      <c r="BP89" s="44"/>
      <c r="BQ89" s="44"/>
      <c r="BR89" s="44"/>
      <c r="BS89" s="44"/>
      <c r="BT89" s="44"/>
      <c r="BU89" s="44"/>
      <c r="BV89" s="44"/>
      <c r="BW89" s="44"/>
      <c r="BX89" s="44"/>
      <c r="BY89" s="44"/>
      <c r="BZ89" s="44"/>
      <c r="CA89" s="44"/>
      <c r="CB89" s="44"/>
      <c r="CC89" s="44"/>
      <c r="CD89" s="44"/>
      <c r="CE89" s="44"/>
      <c r="CF89" s="44"/>
      <c r="CG89" s="44"/>
      <c r="CH89" s="44"/>
      <c r="CI89" s="44"/>
      <c r="CJ89" s="44"/>
      <c r="CK89" s="44"/>
      <c r="CL89" s="44"/>
      <c r="CM89" s="44"/>
      <c r="CN89" s="44"/>
      <c r="CO89" s="44"/>
      <c r="CP89" s="44"/>
      <c r="CQ89" s="44"/>
      <c r="CR89" s="44"/>
      <c r="CS89" s="44"/>
      <c r="CT89" s="44"/>
      <c r="CU89" s="44"/>
      <c r="CV89" s="44"/>
      <c r="CW89" s="44"/>
      <c r="CX89" s="44"/>
      <c r="CY89" s="44"/>
      <c r="CZ89" s="44"/>
      <c r="DA89" s="44"/>
      <c r="DB89" s="44"/>
      <c r="DC89" s="44"/>
      <c r="DD89" s="44"/>
      <c r="DE89" s="44"/>
      <c r="DF89" s="44"/>
      <c r="DG89" s="44"/>
      <c r="DH89" s="44"/>
      <c r="DI89" s="44"/>
      <c r="DJ89" s="44"/>
      <c r="DK89" s="44"/>
      <c r="DL89" s="44"/>
      <c r="DM89" s="44"/>
      <c r="DN89" s="44"/>
      <c r="DO89" s="44"/>
      <c r="DP89" s="44"/>
      <c r="DQ89" s="44"/>
      <c r="DR89" s="44"/>
      <c r="DS89" s="44"/>
      <c r="DT89" s="44"/>
      <c r="DU89" s="44"/>
      <c r="DV89" s="44"/>
      <c r="DW89" s="44"/>
      <c r="DX89" s="44"/>
      <c r="DY89" s="44"/>
      <c r="DZ89" s="44"/>
      <c r="EA89" s="44"/>
      <c r="EB89" s="44"/>
      <c r="EC89" s="44"/>
      <c r="ED89" s="44"/>
      <c r="EE89" s="44"/>
      <c r="EF89" s="44"/>
      <c r="EG89" s="44"/>
      <c r="EH89" s="44"/>
      <c r="EI89" s="44"/>
      <c r="EJ89" s="44"/>
      <c r="EK89" s="44"/>
      <c r="EL89" s="44"/>
      <c r="EM89" s="44"/>
      <c r="EN89" s="44"/>
      <c r="EO89" s="44"/>
      <c r="EP89" s="44"/>
      <c r="EQ89" s="44"/>
      <c r="ER89" s="44"/>
      <c r="ES89" s="44"/>
      <c r="ET89" s="44"/>
      <c r="EU89" s="44"/>
      <c r="EV89" s="44"/>
      <c r="EW89" s="44"/>
      <c r="EX89" s="44"/>
      <c r="EY89" s="44"/>
      <c r="EZ89" s="44"/>
      <c r="FA89" s="44"/>
      <c r="FB89" s="44"/>
      <c r="FC89" s="44"/>
      <c r="FD89" s="44"/>
      <c r="FE89" s="44"/>
      <c r="FF89" s="44"/>
      <c r="FG89" s="44"/>
      <c r="FH89" s="44"/>
      <c r="FI89" s="44"/>
      <c r="FJ89" s="44"/>
      <c r="FK89" s="44"/>
      <c r="FL89" s="44"/>
      <c r="FM89" s="44"/>
      <c r="FN89" s="44"/>
      <c r="FO89" s="44"/>
      <c r="FP89" s="44"/>
      <c r="FQ89" s="44"/>
      <c r="FR89" s="44"/>
      <c r="FS89" s="44"/>
      <c r="FT89" s="44"/>
      <c r="FU89" s="44"/>
      <c r="FV89" s="44"/>
      <c r="FW89" s="44"/>
      <c r="FX89" s="44"/>
      <c r="FY89" s="44"/>
      <c r="FZ89" s="44"/>
      <c r="GA89" s="44"/>
      <c r="GB89" s="44"/>
      <c r="GC89" s="44"/>
      <c r="GD89" s="44"/>
      <c r="GE89" s="86"/>
      <c r="GF89" s="86"/>
      <c r="GG89" s="86"/>
      <c r="GH89" s="86"/>
      <c r="GI89" s="86"/>
      <c r="GJ89" s="86"/>
      <c r="GK89" s="86"/>
      <c r="GL89" s="86"/>
      <c r="GM89" s="86"/>
      <c r="GN89" s="86"/>
    </row>
    <row r="90" spans="1:196" s="8" customFormat="1" ht="25.9" hidden="1" customHeight="1" thickBot="1">
      <c r="A90" s="166">
        <v>13</v>
      </c>
      <c r="B90" s="112"/>
      <c r="C90" s="113" t="s">
        <v>221</v>
      </c>
      <c r="D90" s="113" t="s">
        <v>177</v>
      </c>
      <c r="E90" s="147" t="s">
        <v>222</v>
      </c>
      <c r="F90" s="201"/>
      <c r="G90" s="202"/>
      <c r="H90" s="279"/>
      <c r="I90" s="214">
        <f t="shared" si="11"/>
        <v>0</v>
      </c>
      <c r="J90" s="212">
        <f t="shared" si="21"/>
        <v>0</v>
      </c>
      <c r="K90" s="215" t="e">
        <f t="shared" si="13"/>
        <v>#DIV/0!</v>
      </c>
      <c r="L90" s="182"/>
      <c r="M90" s="212"/>
      <c r="N90" s="183"/>
      <c r="O90" s="278"/>
      <c r="P90" s="183">
        <f t="shared" si="22"/>
        <v>0</v>
      </c>
      <c r="Q90" s="185" t="e">
        <f t="shared" si="20"/>
        <v>#DIV/0!</v>
      </c>
      <c r="R90" s="182">
        <f t="shared" si="16"/>
        <v>0</v>
      </c>
      <c r="S90" s="212">
        <f t="shared" si="17"/>
        <v>0</v>
      </c>
      <c r="T90" s="183">
        <f t="shared" si="17"/>
        <v>0</v>
      </c>
      <c r="U90" s="213">
        <f t="shared" si="17"/>
        <v>0</v>
      </c>
      <c r="V90" s="183">
        <f t="shared" si="15"/>
        <v>0</v>
      </c>
      <c r="W90" s="215" t="e">
        <f t="shared" si="18"/>
        <v>#DIV/0!</v>
      </c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37"/>
      <c r="AJ90" s="37"/>
      <c r="AK90" s="37"/>
      <c r="AL90" s="37"/>
      <c r="AM90" s="37"/>
      <c r="AN90" s="37"/>
      <c r="AO90" s="37"/>
      <c r="AP90" s="37"/>
      <c r="AQ90" s="37"/>
      <c r="AR90" s="33"/>
      <c r="AS90" s="33"/>
      <c r="AT90" s="33"/>
      <c r="AU90" s="33"/>
      <c r="AV90" s="33"/>
      <c r="AW90" s="33"/>
      <c r="AX90" s="33"/>
      <c r="AY90" s="33"/>
      <c r="AZ90" s="33"/>
      <c r="BA90" s="33"/>
      <c r="BB90" s="33"/>
      <c r="BC90" s="33"/>
      <c r="BD90" s="33"/>
      <c r="BE90" s="33"/>
      <c r="BF90" s="33"/>
      <c r="BG90" s="33"/>
      <c r="BH90" s="33"/>
      <c r="BI90" s="33"/>
      <c r="BJ90" s="33"/>
      <c r="BK90" s="33"/>
      <c r="BL90" s="33"/>
      <c r="BM90" s="33"/>
      <c r="BN90" s="33"/>
      <c r="BO90" s="33"/>
      <c r="BP90" s="33"/>
      <c r="BQ90" s="33"/>
      <c r="BR90" s="33"/>
      <c r="BS90" s="33"/>
      <c r="BT90" s="33"/>
      <c r="BU90" s="33"/>
      <c r="BV90" s="33"/>
      <c r="BW90" s="33"/>
      <c r="BX90" s="33"/>
      <c r="BY90" s="33"/>
      <c r="BZ90" s="33"/>
      <c r="CA90" s="33"/>
      <c r="CB90" s="33"/>
      <c r="CC90" s="33"/>
      <c r="CD90" s="33"/>
      <c r="CE90" s="33"/>
      <c r="CF90" s="33"/>
      <c r="CG90" s="33"/>
      <c r="CH90" s="33"/>
      <c r="CI90" s="33"/>
      <c r="CJ90" s="33"/>
      <c r="CK90" s="33"/>
      <c r="CL90" s="33"/>
      <c r="CM90" s="33"/>
      <c r="CN90" s="33"/>
      <c r="CO90" s="33"/>
      <c r="CP90" s="33"/>
      <c r="CQ90" s="33"/>
      <c r="CR90" s="33"/>
      <c r="CS90" s="33"/>
      <c r="CT90" s="33"/>
      <c r="CU90" s="33"/>
      <c r="CV90" s="33"/>
      <c r="CW90" s="33"/>
      <c r="CX90" s="33"/>
      <c r="CY90" s="33"/>
      <c r="CZ90" s="33"/>
      <c r="DA90" s="33"/>
      <c r="DB90" s="33"/>
      <c r="DC90" s="33"/>
      <c r="DD90" s="33"/>
      <c r="DE90" s="33"/>
      <c r="DF90" s="33"/>
      <c r="DG90" s="33"/>
      <c r="DH90" s="33"/>
      <c r="DI90" s="33"/>
      <c r="DJ90" s="33"/>
      <c r="DK90" s="33"/>
      <c r="DL90" s="33"/>
      <c r="DM90" s="33"/>
      <c r="DN90" s="33"/>
      <c r="DO90" s="33"/>
      <c r="DP90" s="33"/>
      <c r="DQ90" s="33"/>
      <c r="DR90" s="33"/>
      <c r="DS90" s="33"/>
      <c r="DT90" s="33"/>
      <c r="DU90" s="33"/>
      <c r="DV90" s="33"/>
      <c r="DW90" s="33"/>
      <c r="DX90" s="33"/>
      <c r="DY90" s="33"/>
      <c r="DZ90" s="33"/>
      <c r="EA90" s="33"/>
      <c r="EB90" s="33"/>
      <c r="EC90" s="33"/>
      <c r="ED90" s="33"/>
      <c r="EE90" s="33"/>
      <c r="EF90" s="33"/>
      <c r="EG90" s="33"/>
      <c r="EH90" s="33"/>
      <c r="EI90" s="33"/>
      <c r="EJ90" s="33"/>
      <c r="EK90" s="33"/>
      <c r="EL90" s="33"/>
      <c r="EM90" s="33"/>
      <c r="EN90" s="33"/>
      <c r="EO90" s="33"/>
      <c r="EP90" s="33"/>
      <c r="EQ90" s="33"/>
      <c r="ER90" s="33"/>
      <c r="ES90" s="33"/>
      <c r="ET90" s="33"/>
      <c r="EU90" s="33"/>
      <c r="EV90" s="33"/>
      <c r="EW90" s="33"/>
      <c r="EX90" s="33"/>
      <c r="EY90" s="33"/>
      <c r="EZ90" s="33"/>
      <c r="FA90" s="33"/>
      <c r="FB90" s="33"/>
      <c r="FC90" s="33"/>
      <c r="FD90" s="33"/>
      <c r="FE90" s="33"/>
      <c r="FF90" s="33"/>
      <c r="FG90" s="33"/>
      <c r="FH90" s="33"/>
      <c r="FI90" s="33"/>
      <c r="FJ90" s="33"/>
      <c r="FK90" s="33"/>
      <c r="FL90" s="33"/>
      <c r="FM90" s="33"/>
      <c r="FN90" s="33"/>
      <c r="FO90" s="33"/>
      <c r="FP90" s="33"/>
      <c r="FQ90" s="33"/>
      <c r="FR90" s="33"/>
      <c r="FS90" s="33"/>
      <c r="FT90" s="33"/>
      <c r="FU90" s="33"/>
      <c r="FV90" s="33"/>
      <c r="FW90" s="33"/>
      <c r="FX90" s="33"/>
      <c r="FY90" s="33"/>
      <c r="FZ90" s="33"/>
      <c r="GA90" s="33"/>
      <c r="GB90" s="33"/>
      <c r="GC90" s="33"/>
      <c r="GD90" s="33"/>
      <c r="GE90" s="57"/>
      <c r="GF90" s="57"/>
      <c r="GG90" s="57"/>
      <c r="GH90" s="57"/>
      <c r="GI90" s="57"/>
      <c r="GJ90" s="57"/>
      <c r="GK90" s="57"/>
      <c r="GL90" s="57"/>
      <c r="GM90" s="57"/>
      <c r="GN90" s="57"/>
    </row>
    <row r="91" spans="1:196" s="8" customFormat="1" ht="36" hidden="1" customHeight="1" thickBot="1">
      <c r="A91" s="166">
        <v>14</v>
      </c>
      <c r="B91" s="112"/>
      <c r="C91" s="113" t="s">
        <v>223</v>
      </c>
      <c r="D91" s="113" t="s">
        <v>177</v>
      </c>
      <c r="E91" s="147" t="s">
        <v>224</v>
      </c>
      <c r="F91" s="201"/>
      <c r="G91" s="202"/>
      <c r="H91" s="279"/>
      <c r="I91" s="214">
        <f t="shared" si="11"/>
        <v>0</v>
      </c>
      <c r="J91" s="212">
        <f t="shared" si="21"/>
        <v>0</v>
      </c>
      <c r="K91" s="215" t="e">
        <f t="shared" si="13"/>
        <v>#DIV/0!</v>
      </c>
      <c r="L91" s="182"/>
      <c r="M91" s="212"/>
      <c r="N91" s="183"/>
      <c r="O91" s="278"/>
      <c r="P91" s="183">
        <f t="shared" si="22"/>
        <v>0</v>
      </c>
      <c r="Q91" s="185" t="e">
        <f t="shared" si="20"/>
        <v>#DIV/0!</v>
      </c>
      <c r="R91" s="182">
        <f t="shared" si="16"/>
        <v>0</v>
      </c>
      <c r="S91" s="212">
        <f t="shared" si="17"/>
        <v>0</v>
      </c>
      <c r="T91" s="183">
        <f t="shared" si="17"/>
        <v>0</v>
      </c>
      <c r="U91" s="213">
        <f t="shared" si="17"/>
        <v>0</v>
      </c>
      <c r="V91" s="183">
        <f t="shared" si="15"/>
        <v>0</v>
      </c>
      <c r="W91" s="215" t="e">
        <f t="shared" si="18"/>
        <v>#DIV/0!</v>
      </c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7"/>
      <c r="AO91" s="37"/>
      <c r="AP91" s="37"/>
      <c r="AQ91" s="37"/>
      <c r="AR91" s="33"/>
      <c r="AS91" s="33"/>
      <c r="AT91" s="33"/>
      <c r="AU91" s="33"/>
      <c r="AV91" s="33"/>
      <c r="AW91" s="33"/>
      <c r="AX91" s="33"/>
      <c r="AY91" s="33"/>
      <c r="AZ91" s="33"/>
      <c r="BA91" s="33"/>
      <c r="BB91" s="33"/>
      <c r="BC91" s="33"/>
      <c r="BD91" s="33"/>
      <c r="BE91" s="33"/>
      <c r="BF91" s="33"/>
      <c r="BG91" s="33"/>
      <c r="BH91" s="33"/>
      <c r="BI91" s="33"/>
      <c r="BJ91" s="33"/>
      <c r="BK91" s="33"/>
      <c r="BL91" s="33"/>
      <c r="BM91" s="33"/>
      <c r="BN91" s="33"/>
      <c r="BO91" s="33"/>
      <c r="BP91" s="33"/>
      <c r="BQ91" s="33"/>
      <c r="BR91" s="33"/>
      <c r="BS91" s="33"/>
      <c r="BT91" s="33"/>
      <c r="BU91" s="33"/>
      <c r="BV91" s="33"/>
      <c r="BW91" s="33"/>
      <c r="BX91" s="33"/>
      <c r="BY91" s="33"/>
      <c r="BZ91" s="33"/>
      <c r="CA91" s="33"/>
      <c r="CB91" s="33"/>
      <c r="CC91" s="33"/>
      <c r="CD91" s="33"/>
      <c r="CE91" s="33"/>
      <c r="CF91" s="33"/>
      <c r="CG91" s="33"/>
      <c r="CH91" s="33"/>
      <c r="CI91" s="33"/>
      <c r="CJ91" s="33"/>
      <c r="CK91" s="33"/>
      <c r="CL91" s="33"/>
      <c r="CM91" s="33"/>
      <c r="CN91" s="33"/>
      <c r="CO91" s="33"/>
      <c r="CP91" s="33"/>
      <c r="CQ91" s="33"/>
      <c r="CR91" s="33"/>
      <c r="CS91" s="33"/>
      <c r="CT91" s="33"/>
      <c r="CU91" s="33"/>
      <c r="CV91" s="33"/>
      <c r="CW91" s="33"/>
      <c r="CX91" s="33"/>
      <c r="CY91" s="33"/>
      <c r="CZ91" s="33"/>
      <c r="DA91" s="33"/>
      <c r="DB91" s="33"/>
      <c r="DC91" s="33"/>
      <c r="DD91" s="33"/>
      <c r="DE91" s="33"/>
      <c r="DF91" s="33"/>
      <c r="DG91" s="33"/>
      <c r="DH91" s="33"/>
      <c r="DI91" s="33"/>
      <c r="DJ91" s="33"/>
      <c r="DK91" s="33"/>
      <c r="DL91" s="33"/>
      <c r="DM91" s="33"/>
      <c r="DN91" s="33"/>
      <c r="DO91" s="33"/>
      <c r="DP91" s="33"/>
      <c r="DQ91" s="33"/>
      <c r="DR91" s="33"/>
      <c r="DS91" s="33"/>
      <c r="DT91" s="33"/>
      <c r="DU91" s="33"/>
      <c r="DV91" s="33"/>
      <c r="DW91" s="33"/>
      <c r="DX91" s="33"/>
      <c r="DY91" s="33"/>
      <c r="DZ91" s="33"/>
      <c r="EA91" s="33"/>
      <c r="EB91" s="33"/>
      <c r="EC91" s="33"/>
      <c r="ED91" s="33"/>
      <c r="EE91" s="33"/>
      <c r="EF91" s="33"/>
      <c r="EG91" s="33"/>
      <c r="EH91" s="33"/>
      <c r="EI91" s="33"/>
      <c r="EJ91" s="33"/>
      <c r="EK91" s="33"/>
      <c r="EL91" s="33"/>
      <c r="EM91" s="33"/>
      <c r="EN91" s="33"/>
      <c r="EO91" s="33"/>
      <c r="EP91" s="33"/>
      <c r="EQ91" s="33"/>
      <c r="ER91" s="33"/>
      <c r="ES91" s="33"/>
      <c r="ET91" s="33"/>
      <c r="EU91" s="33"/>
      <c r="EV91" s="33"/>
      <c r="EW91" s="33"/>
      <c r="EX91" s="33"/>
      <c r="EY91" s="33"/>
      <c r="EZ91" s="33"/>
      <c r="FA91" s="33"/>
      <c r="FB91" s="33"/>
      <c r="FC91" s="33"/>
      <c r="FD91" s="33"/>
      <c r="FE91" s="33"/>
      <c r="FF91" s="33"/>
      <c r="FG91" s="33"/>
      <c r="FH91" s="33"/>
      <c r="FI91" s="33"/>
      <c r="FJ91" s="33"/>
      <c r="FK91" s="33"/>
      <c r="FL91" s="33"/>
      <c r="FM91" s="33"/>
      <c r="FN91" s="33"/>
      <c r="FO91" s="33"/>
      <c r="FP91" s="33"/>
      <c r="FQ91" s="33"/>
      <c r="FR91" s="33"/>
      <c r="FS91" s="33"/>
      <c r="FT91" s="33"/>
      <c r="FU91" s="33"/>
      <c r="FV91" s="33"/>
      <c r="FW91" s="33"/>
      <c r="FX91" s="33"/>
      <c r="FY91" s="33"/>
      <c r="FZ91" s="33"/>
      <c r="GA91" s="33"/>
      <c r="GB91" s="33"/>
      <c r="GC91" s="33"/>
      <c r="GD91" s="33"/>
      <c r="GE91" s="57"/>
      <c r="GF91" s="57"/>
      <c r="GG91" s="57"/>
      <c r="GH91" s="57"/>
      <c r="GI91" s="57"/>
      <c r="GJ91" s="57"/>
      <c r="GK91" s="57"/>
      <c r="GL91" s="57"/>
      <c r="GM91" s="57"/>
      <c r="GN91" s="57"/>
    </row>
    <row r="92" spans="1:196" s="8" customFormat="1" ht="34.9" hidden="1" customHeight="1" thickBot="1">
      <c r="A92" s="166">
        <v>15</v>
      </c>
      <c r="B92" s="112">
        <v>180404</v>
      </c>
      <c r="C92" s="113" t="s">
        <v>179</v>
      </c>
      <c r="D92" s="113" t="s">
        <v>177</v>
      </c>
      <c r="E92" s="147" t="s">
        <v>206</v>
      </c>
      <c r="F92" s="201"/>
      <c r="G92" s="202"/>
      <c r="H92" s="279"/>
      <c r="I92" s="214">
        <f t="shared" si="11"/>
        <v>0</v>
      </c>
      <c r="J92" s="212">
        <f t="shared" si="21"/>
        <v>0</v>
      </c>
      <c r="K92" s="215" t="e">
        <f t="shared" si="13"/>
        <v>#DIV/0!</v>
      </c>
      <c r="L92" s="198"/>
      <c r="M92" s="212"/>
      <c r="N92" s="183"/>
      <c r="O92" s="278"/>
      <c r="P92" s="183">
        <f t="shared" si="22"/>
        <v>0</v>
      </c>
      <c r="Q92" s="185" t="e">
        <f t="shared" si="20"/>
        <v>#DIV/0!</v>
      </c>
      <c r="R92" s="182">
        <f t="shared" si="16"/>
        <v>0</v>
      </c>
      <c r="S92" s="212">
        <f t="shared" si="17"/>
        <v>0</v>
      </c>
      <c r="T92" s="183">
        <f t="shared" si="17"/>
        <v>0</v>
      </c>
      <c r="U92" s="213">
        <f t="shared" si="17"/>
        <v>0</v>
      </c>
      <c r="V92" s="183">
        <f t="shared" si="15"/>
        <v>0</v>
      </c>
      <c r="W92" s="215" t="e">
        <f t="shared" si="18"/>
        <v>#DIV/0!</v>
      </c>
      <c r="X92" s="37"/>
      <c r="Y92" s="37"/>
      <c r="Z92" s="37"/>
      <c r="AA92" s="37"/>
      <c r="AB92" s="37"/>
      <c r="AC92" s="37"/>
      <c r="AD92" s="37"/>
      <c r="AE92" s="37"/>
      <c r="AF92" s="37"/>
      <c r="AG92" s="37"/>
      <c r="AH92" s="37"/>
      <c r="AI92" s="37"/>
      <c r="AJ92" s="37"/>
      <c r="AK92" s="37"/>
      <c r="AL92" s="37"/>
      <c r="AM92" s="37"/>
      <c r="AN92" s="37"/>
      <c r="AO92" s="37"/>
      <c r="AP92" s="37"/>
      <c r="AQ92" s="37"/>
      <c r="AR92" s="33"/>
      <c r="AS92" s="33"/>
      <c r="AT92" s="33"/>
      <c r="AU92" s="33"/>
      <c r="AV92" s="33"/>
      <c r="AW92" s="33"/>
      <c r="AX92" s="33"/>
      <c r="AY92" s="33"/>
      <c r="AZ92" s="33"/>
      <c r="BA92" s="33"/>
      <c r="BB92" s="33"/>
      <c r="BC92" s="33"/>
      <c r="BD92" s="33"/>
      <c r="BE92" s="33"/>
      <c r="BF92" s="33"/>
      <c r="BG92" s="33"/>
      <c r="BH92" s="33"/>
      <c r="BI92" s="33"/>
      <c r="BJ92" s="33"/>
      <c r="BK92" s="33"/>
      <c r="BL92" s="33"/>
      <c r="BM92" s="33"/>
      <c r="BN92" s="33"/>
      <c r="BO92" s="33"/>
      <c r="BP92" s="33"/>
      <c r="BQ92" s="33"/>
      <c r="BR92" s="33"/>
      <c r="BS92" s="33"/>
      <c r="BT92" s="33"/>
      <c r="BU92" s="33"/>
      <c r="BV92" s="33"/>
      <c r="BW92" s="33"/>
      <c r="BX92" s="33"/>
      <c r="BY92" s="33"/>
      <c r="BZ92" s="33"/>
      <c r="CA92" s="33"/>
      <c r="CB92" s="33"/>
      <c r="CC92" s="33"/>
      <c r="CD92" s="33"/>
      <c r="CE92" s="33"/>
      <c r="CF92" s="33"/>
      <c r="CG92" s="33"/>
      <c r="CH92" s="33"/>
      <c r="CI92" s="33"/>
      <c r="CJ92" s="33"/>
      <c r="CK92" s="33"/>
      <c r="CL92" s="33"/>
      <c r="CM92" s="33"/>
      <c r="CN92" s="33"/>
      <c r="CO92" s="33"/>
      <c r="CP92" s="33"/>
      <c r="CQ92" s="33"/>
      <c r="CR92" s="33"/>
      <c r="CS92" s="33"/>
      <c r="CT92" s="33"/>
      <c r="CU92" s="33"/>
      <c r="CV92" s="33"/>
      <c r="CW92" s="33"/>
      <c r="CX92" s="33"/>
      <c r="CY92" s="33"/>
      <c r="CZ92" s="33"/>
      <c r="DA92" s="33"/>
      <c r="DB92" s="33"/>
      <c r="DC92" s="33"/>
      <c r="DD92" s="33"/>
      <c r="DE92" s="33"/>
      <c r="DF92" s="33"/>
      <c r="DG92" s="33"/>
      <c r="DH92" s="33"/>
      <c r="DI92" s="33"/>
      <c r="DJ92" s="33"/>
      <c r="DK92" s="33"/>
      <c r="DL92" s="33"/>
      <c r="DM92" s="33"/>
      <c r="DN92" s="33"/>
      <c r="DO92" s="33"/>
      <c r="DP92" s="33"/>
      <c r="DQ92" s="33"/>
      <c r="DR92" s="33"/>
      <c r="DS92" s="33"/>
      <c r="DT92" s="33"/>
      <c r="DU92" s="33"/>
      <c r="DV92" s="33"/>
      <c r="DW92" s="33"/>
      <c r="DX92" s="33"/>
      <c r="DY92" s="33"/>
      <c r="DZ92" s="33"/>
      <c r="EA92" s="33"/>
      <c r="EB92" s="33"/>
      <c r="EC92" s="33"/>
      <c r="ED92" s="33"/>
      <c r="EE92" s="33"/>
      <c r="EF92" s="33"/>
      <c r="EG92" s="33"/>
      <c r="EH92" s="33"/>
      <c r="EI92" s="33"/>
      <c r="EJ92" s="33"/>
      <c r="EK92" s="33"/>
      <c r="EL92" s="33"/>
      <c r="EM92" s="33"/>
      <c r="EN92" s="33"/>
      <c r="EO92" s="33"/>
      <c r="EP92" s="33"/>
      <c r="EQ92" s="33"/>
      <c r="ER92" s="33"/>
      <c r="ES92" s="33"/>
      <c r="ET92" s="33"/>
      <c r="EU92" s="33"/>
      <c r="EV92" s="33"/>
      <c r="EW92" s="33"/>
      <c r="EX92" s="33"/>
      <c r="EY92" s="33"/>
      <c r="EZ92" s="33"/>
      <c r="FA92" s="33"/>
      <c r="FB92" s="33"/>
      <c r="FC92" s="33"/>
      <c r="FD92" s="33"/>
      <c r="FE92" s="33"/>
      <c r="FF92" s="33"/>
      <c r="FG92" s="33"/>
      <c r="FH92" s="33"/>
      <c r="FI92" s="33"/>
      <c r="FJ92" s="33"/>
      <c r="FK92" s="33"/>
      <c r="FL92" s="33"/>
      <c r="FM92" s="33"/>
      <c r="FN92" s="33"/>
      <c r="FO92" s="33"/>
      <c r="FP92" s="33"/>
      <c r="FQ92" s="33"/>
      <c r="FR92" s="33"/>
      <c r="FS92" s="33"/>
      <c r="FT92" s="33"/>
      <c r="FU92" s="33"/>
      <c r="FV92" s="33"/>
      <c r="FW92" s="33"/>
      <c r="FX92" s="33"/>
      <c r="FY92" s="33"/>
      <c r="FZ92" s="33"/>
      <c r="GA92" s="33"/>
      <c r="GB92" s="33"/>
      <c r="GC92" s="33"/>
      <c r="GD92" s="33"/>
      <c r="GE92" s="57"/>
      <c r="GF92" s="57"/>
      <c r="GG92" s="57"/>
      <c r="GH92" s="57"/>
      <c r="GI92" s="57"/>
      <c r="GJ92" s="57"/>
      <c r="GK92" s="57"/>
      <c r="GL92" s="57"/>
      <c r="GM92" s="57"/>
      <c r="GN92" s="57"/>
    </row>
    <row r="93" spans="1:196" s="8" customFormat="1" ht="39" customHeight="1" thickBot="1">
      <c r="A93" s="166">
        <v>13</v>
      </c>
      <c r="B93" s="112">
        <v>180404</v>
      </c>
      <c r="C93" s="113" t="s">
        <v>196</v>
      </c>
      <c r="D93" s="113" t="s">
        <v>177</v>
      </c>
      <c r="E93" s="147" t="s">
        <v>197</v>
      </c>
      <c r="F93" s="201"/>
      <c r="G93" s="202"/>
      <c r="H93" s="279"/>
      <c r="I93" s="214">
        <f t="shared" si="11"/>
        <v>0</v>
      </c>
      <c r="J93" s="212">
        <f t="shared" si="21"/>
        <v>0</v>
      </c>
      <c r="K93" s="215"/>
      <c r="L93" s="182">
        <v>1000</v>
      </c>
      <c r="M93" s="183">
        <v>1000</v>
      </c>
      <c r="N93" s="183"/>
      <c r="O93" s="278"/>
      <c r="P93" s="183">
        <f t="shared" si="22"/>
        <v>0</v>
      </c>
      <c r="Q93" s="185"/>
      <c r="R93" s="182">
        <f t="shared" si="16"/>
        <v>1000</v>
      </c>
      <c r="S93" s="212">
        <f t="shared" si="17"/>
        <v>1000</v>
      </c>
      <c r="T93" s="183">
        <f t="shared" si="17"/>
        <v>0</v>
      </c>
      <c r="U93" s="213">
        <f t="shared" si="17"/>
        <v>0</v>
      </c>
      <c r="V93" s="183">
        <f t="shared" si="15"/>
        <v>0</v>
      </c>
      <c r="W93" s="215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7"/>
      <c r="AO93" s="37"/>
      <c r="AP93" s="37"/>
      <c r="AQ93" s="37"/>
      <c r="AR93" s="33"/>
      <c r="AS93" s="33"/>
      <c r="AT93" s="33"/>
      <c r="AU93" s="33"/>
      <c r="AV93" s="33"/>
      <c r="AW93" s="33"/>
      <c r="AX93" s="33"/>
      <c r="AY93" s="33"/>
      <c r="AZ93" s="33"/>
      <c r="BA93" s="33"/>
      <c r="BB93" s="33"/>
      <c r="BC93" s="33"/>
      <c r="BD93" s="33"/>
      <c r="BE93" s="33"/>
      <c r="BF93" s="33"/>
      <c r="BG93" s="33"/>
      <c r="BH93" s="33"/>
      <c r="BI93" s="33"/>
      <c r="BJ93" s="33"/>
      <c r="BK93" s="33"/>
      <c r="BL93" s="33"/>
      <c r="BM93" s="33"/>
      <c r="BN93" s="33"/>
      <c r="BO93" s="33"/>
      <c r="BP93" s="33"/>
      <c r="BQ93" s="33"/>
      <c r="BR93" s="33"/>
      <c r="BS93" s="33"/>
      <c r="BT93" s="33"/>
      <c r="BU93" s="33"/>
      <c r="BV93" s="33"/>
      <c r="BW93" s="33"/>
      <c r="BX93" s="33"/>
      <c r="BY93" s="33"/>
      <c r="BZ93" s="33"/>
      <c r="CA93" s="33"/>
      <c r="CB93" s="33"/>
      <c r="CC93" s="33"/>
      <c r="CD93" s="33"/>
      <c r="CE93" s="33"/>
      <c r="CF93" s="33"/>
      <c r="CG93" s="33"/>
      <c r="CH93" s="33"/>
      <c r="CI93" s="33"/>
      <c r="CJ93" s="33"/>
      <c r="CK93" s="33"/>
      <c r="CL93" s="33"/>
      <c r="CM93" s="33"/>
      <c r="CN93" s="33"/>
      <c r="CO93" s="33"/>
      <c r="CP93" s="33"/>
      <c r="CQ93" s="33"/>
      <c r="CR93" s="33"/>
      <c r="CS93" s="33"/>
      <c r="CT93" s="33"/>
      <c r="CU93" s="33"/>
      <c r="CV93" s="33"/>
      <c r="CW93" s="33"/>
      <c r="CX93" s="33"/>
      <c r="CY93" s="33"/>
      <c r="CZ93" s="33"/>
      <c r="DA93" s="33"/>
      <c r="DB93" s="33"/>
      <c r="DC93" s="33"/>
      <c r="DD93" s="33"/>
      <c r="DE93" s="33"/>
      <c r="DF93" s="33"/>
      <c r="DG93" s="33"/>
      <c r="DH93" s="33"/>
      <c r="DI93" s="33"/>
      <c r="DJ93" s="33"/>
      <c r="DK93" s="33"/>
      <c r="DL93" s="33"/>
      <c r="DM93" s="33"/>
      <c r="DN93" s="33"/>
      <c r="DO93" s="33"/>
      <c r="DP93" s="33"/>
      <c r="DQ93" s="33"/>
      <c r="DR93" s="33"/>
      <c r="DS93" s="33"/>
      <c r="DT93" s="33"/>
      <c r="DU93" s="33"/>
      <c r="DV93" s="33"/>
      <c r="DW93" s="33"/>
      <c r="DX93" s="33"/>
      <c r="DY93" s="33"/>
      <c r="DZ93" s="33"/>
      <c r="EA93" s="33"/>
      <c r="EB93" s="33"/>
      <c r="EC93" s="33"/>
      <c r="ED93" s="33"/>
      <c r="EE93" s="33"/>
      <c r="EF93" s="33"/>
      <c r="EG93" s="33"/>
      <c r="EH93" s="33"/>
      <c r="EI93" s="33"/>
      <c r="EJ93" s="33"/>
      <c r="EK93" s="33"/>
      <c r="EL93" s="33"/>
      <c r="EM93" s="33"/>
      <c r="EN93" s="33"/>
      <c r="EO93" s="33"/>
      <c r="EP93" s="33"/>
      <c r="EQ93" s="33"/>
      <c r="ER93" s="33"/>
      <c r="ES93" s="33"/>
      <c r="ET93" s="33"/>
      <c r="EU93" s="33"/>
      <c r="EV93" s="33"/>
      <c r="EW93" s="33"/>
      <c r="EX93" s="33"/>
      <c r="EY93" s="33"/>
      <c r="EZ93" s="33"/>
      <c r="FA93" s="33"/>
      <c r="FB93" s="33"/>
      <c r="FC93" s="33"/>
      <c r="FD93" s="33"/>
      <c r="FE93" s="33"/>
      <c r="FF93" s="33"/>
      <c r="FG93" s="33"/>
      <c r="FH93" s="33"/>
      <c r="FI93" s="33"/>
      <c r="FJ93" s="33"/>
      <c r="FK93" s="33"/>
      <c r="FL93" s="33"/>
      <c r="FM93" s="33"/>
      <c r="FN93" s="33"/>
      <c r="FO93" s="33"/>
      <c r="FP93" s="33"/>
      <c r="FQ93" s="33"/>
      <c r="FR93" s="33"/>
      <c r="FS93" s="33"/>
      <c r="FT93" s="33"/>
      <c r="FU93" s="33"/>
      <c r="FV93" s="33"/>
      <c r="FW93" s="33"/>
      <c r="FX93" s="33"/>
      <c r="FY93" s="33"/>
      <c r="FZ93" s="33"/>
      <c r="GA93" s="33"/>
      <c r="GB93" s="33"/>
      <c r="GC93" s="33"/>
      <c r="GD93" s="33"/>
      <c r="GE93" s="57"/>
      <c r="GF93" s="57"/>
      <c r="GG93" s="57"/>
      <c r="GH93" s="57"/>
      <c r="GI93" s="57"/>
      <c r="GJ93" s="57"/>
      <c r="GK93" s="57"/>
      <c r="GL93" s="57"/>
      <c r="GM93" s="57"/>
      <c r="GN93" s="57"/>
    </row>
    <row r="94" spans="1:196" s="8" customFormat="1" ht="53.45" hidden="1" customHeight="1" thickBot="1">
      <c r="A94" s="121">
        <v>17</v>
      </c>
      <c r="B94" s="112"/>
      <c r="C94" s="113" t="s">
        <v>215</v>
      </c>
      <c r="D94" s="113" t="s">
        <v>84</v>
      </c>
      <c r="E94" s="147" t="s">
        <v>216</v>
      </c>
      <c r="F94" s="201"/>
      <c r="G94" s="202"/>
      <c r="H94" s="279"/>
      <c r="I94" s="214">
        <f t="shared" si="11"/>
        <v>0</v>
      </c>
      <c r="J94" s="212">
        <f t="shared" si="21"/>
        <v>0</v>
      </c>
      <c r="K94" s="215" t="e">
        <f t="shared" si="13"/>
        <v>#DIV/0!</v>
      </c>
      <c r="L94" s="182"/>
      <c r="M94" s="183"/>
      <c r="N94" s="183"/>
      <c r="O94" s="278"/>
      <c r="P94" s="183">
        <f t="shared" si="22"/>
        <v>0</v>
      </c>
      <c r="Q94" s="185" t="e">
        <f t="shared" si="20"/>
        <v>#DIV/0!</v>
      </c>
      <c r="R94" s="182">
        <f t="shared" si="16"/>
        <v>0</v>
      </c>
      <c r="S94" s="212">
        <f t="shared" si="17"/>
        <v>0</v>
      </c>
      <c r="T94" s="183">
        <f t="shared" si="17"/>
        <v>0</v>
      </c>
      <c r="U94" s="213">
        <f t="shared" si="17"/>
        <v>0</v>
      </c>
      <c r="V94" s="183">
        <f t="shared" si="15"/>
        <v>0</v>
      </c>
      <c r="W94" s="215" t="e">
        <f t="shared" si="18"/>
        <v>#DIV/0!</v>
      </c>
      <c r="X94" s="37"/>
      <c r="Y94" s="37"/>
      <c r="Z94" s="37"/>
      <c r="AA94" s="37"/>
      <c r="AB94" s="37"/>
      <c r="AC94" s="37"/>
      <c r="AD94" s="37"/>
      <c r="AE94" s="37"/>
      <c r="AF94" s="37"/>
      <c r="AG94" s="37"/>
      <c r="AH94" s="37"/>
      <c r="AI94" s="37"/>
      <c r="AJ94" s="37"/>
      <c r="AK94" s="37"/>
      <c r="AL94" s="37"/>
      <c r="AM94" s="37"/>
      <c r="AN94" s="37"/>
      <c r="AO94" s="37"/>
      <c r="AP94" s="37"/>
      <c r="AQ94" s="37"/>
      <c r="AR94" s="33"/>
      <c r="AS94" s="33"/>
      <c r="AT94" s="33"/>
      <c r="AU94" s="33"/>
      <c r="AV94" s="33"/>
      <c r="AW94" s="33"/>
      <c r="AX94" s="33"/>
      <c r="AY94" s="33"/>
      <c r="AZ94" s="33"/>
      <c r="BA94" s="33"/>
      <c r="BB94" s="33"/>
      <c r="BC94" s="33"/>
      <c r="BD94" s="33"/>
      <c r="BE94" s="33"/>
      <c r="BF94" s="33"/>
      <c r="BG94" s="33"/>
      <c r="BH94" s="33"/>
      <c r="BI94" s="33"/>
      <c r="BJ94" s="33"/>
      <c r="BK94" s="33"/>
      <c r="BL94" s="33"/>
      <c r="BM94" s="33"/>
      <c r="BN94" s="33"/>
      <c r="BO94" s="33"/>
      <c r="BP94" s="33"/>
      <c r="BQ94" s="33"/>
      <c r="BR94" s="33"/>
      <c r="BS94" s="33"/>
      <c r="BT94" s="33"/>
      <c r="BU94" s="33"/>
      <c r="BV94" s="33"/>
      <c r="BW94" s="33"/>
      <c r="BX94" s="33"/>
      <c r="BY94" s="33"/>
      <c r="BZ94" s="33"/>
      <c r="CA94" s="33"/>
      <c r="CB94" s="33"/>
      <c r="CC94" s="33"/>
      <c r="CD94" s="33"/>
      <c r="CE94" s="33"/>
      <c r="CF94" s="33"/>
      <c r="CG94" s="33"/>
      <c r="CH94" s="33"/>
      <c r="CI94" s="33"/>
      <c r="CJ94" s="33"/>
      <c r="CK94" s="33"/>
      <c r="CL94" s="33"/>
      <c r="CM94" s="33"/>
      <c r="CN94" s="33"/>
      <c r="CO94" s="33"/>
      <c r="CP94" s="33"/>
      <c r="CQ94" s="33"/>
      <c r="CR94" s="33"/>
      <c r="CS94" s="33"/>
      <c r="CT94" s="33"/>
      <c r="CU94" s="33"/>
      <c r="CV94" s="33"/>
      <c r="CW94" s="33"/>
      <c r="CX94" s="33"/>
      <c r="CY94" s="33"/>
      <c r="CZ94" s="33"/>
      <c r="DA94" s="33"/>
      <c r="DB94" s="33"/>
      <c r="DC94" s="33"/>
      <c r="DD94" s="33"/>
      <c r="DE94" s="33"/>
      <c r="DF94" s="33"/>
      <c r="DG94" s="33"/>
      <c r="DH94" s="33"/>
      <c r="DI94" s="33"/>
      <c r="DJ94" s="33"/>
      <c r="DK94" s="33"/>
      <c r="DL94" s="33"/>
      <c r="DM94" s="33"/>
      <c r="DN94" s="33"/>
      <c r="DO94" s="33"/>
      <c r="DP94" s="33"/>
      <c r="DQ94" s="33"/>
      <c r="DR94" s="33"/>
      <c r="DS94" s="33"/>
      <c r="DT94" s="33"/>
      <c r="DU94" s="33"/>
      <c r="DV94" s="33"/>
      <c r="DW94" s="33"/>
      <c r="DX94" s="33"/>
      <c r="DY94" s="33"/>
      <c r="DZ94" s="33"/>
      <c r="EA94" s="33"/>
      <c r="EB94" s="33"/>
      <c r="EC94" s="33"/>
      <c r="ED94" s="33"/>
      <c r="EE94" s="33"/>
      <c r="EF94" s="33"/>
      <c r="EG94" s="33"/>
      <c r="EH94" s="33"/>
      <c r="EI94" s="33"/>
      <c r="EJ94" s="33"/>
      <c r="EK94" s="33"/>
      <c r="EL94" s="33"/>
      <c r="EM94" s="33"/>
      <c r="EN94" s="33"/>
      <c r="EO94" s="33"/>
      <c r="EP94" s="33"/>
      <c r="EQ94" s="33"/>
      <c r="ER94" s="33"/>
      <c r="ES94" s="33"/>
      <c r="ET94" s="33"/>
      <c r="EU94" s="33"/>
      <c r="EV94" s="33"/>
      <c r="EW94" s="33"/>
      <c r="EX94" s="33"/>
      <c r="EY94" s="33"/>
      <c r="EZ94" s="33"/>
      <c r="FA94" s="33"/>
      <c r="FB94" s="33"/>
      <c r="FC94" s="33"/>
      <c r="FD94" s="33"/>
      <c r="FE94" s="33"/>
      <c r="FF94" s="33"/>
      <c r="FG94" s="33"/>
      <c r="FH94" s="33"/>
      <c r="FI94" s="33"/>
      <c r="FJ94" s="33"/>
      <c r="FK94" s="33"/>
      <c r="FL94" s="33"/>
      <c r="FM94" s="33"/>
      <c r="FN94" s="33"/>
      <c r="FO94" s="33"/>
      <c r="FP94" s="33"/>
      <c r="FQ94" s="33"/>
      <c r="FR94" s="33"/>
      <c r="FS94" s="33"/>
      <c r="FT94" s="33"/>
      <c r="FU94" s="33"/>
      <c r="FV94" s="33"/>
      <c r="FW94" s="33"/>
      <c r="FX94" s="33"/>
      <c r="FY94" s="33"/>
      <c r="FZ94" s="33"/>
      <c r="GA94" s="33"/>
      <c r="GB94" s="33"/>
      <c r="GC94" s="33"/>
      <c r="GD94" s="33"/>
      <c r="GE94" s="57"/>
      <c r="GF94" s="57"/>
      <c r="GG94" s="57"/>
      <c r="GH94" s="57"/>
      <c r="GI94" s="57"/>
      <c r="GJ94" s="57"/>
      <c r="GK94" s="57"/>
      <c r="GL94" s="57"/>
      <c r="GM94" s="57"/>
      <c r="GN94" s="57"/>
    </row>
    <row r="95" spans="1:196" s="30" customFormat="1" ht="83.45" hidden="1" customHeight="1" thickBot="1">
      <c r="A95" s="125"/>
      <c r="B95" s="114"/>
      <c r="C95" s="99"/>
      <c r="D95" s="99"/>
      <c r="E95" s="148" t="s">
        <v>234</v>
      </c>
      <c r="F95" s="274"/>
      <c r="G95" s="275"/>
      <c r="H95" s="251"/>
      <c r="I95" s="280">
        <f t="shared" si="11"/>
        <v>0</v>
      </c>
      <c r="J95" s="265">
        <f t="shared" si="21"/>
        <v>0</v>
      </c>
      <c r="K95" s="267" t="e">
        <f t="shared" si="13"/>
        <v>#DIV/0!</v>
      </c>
      <c r="L95" s="264"/>
      <c r="M95" s="265"/>
      <c r="N95" s="265"/>
      <c r="O95" s="243"/>
      <c r="P95" s="265">
        <f t="shared" si="22"/>
        <v>0</v>
      </c>
      <c r="Q95" s="267" t="e">
        <f t="shared" si="20"/>
        <v>#DIV/0!</v>
      </c>
      <c r="R95" s="264">
        <f t="shared" si="16"/>
        <v>0</v>
      </c>
      <c r="S95" s="265">
        <f t="shared" si="17"/>
        <v>0</v>
      </c>
      <c r="T95" s="265">
        <f t="shared" si="17"/>
        <v>0</v>
      </c>
      <c r="U95" s="236">
        <f t="shared" si="17"/>
        <v>0</v>
      </c>
      <c r="V95" s="270">
        <f t="shared" si="15"/>
        <v>0</v>
      </c>
      <c r="W95" s="267" t="e">
        <f t="shared" si="18"/>
        <v>#DIV/0!</v>
      </c>
      <c r="X95" s="38"/>
      <c r="Y95" s="38"/>
      <c r="Z95" s="38"/>
      <c r="AA95" s="38"/>
      <c r="AB95" s="38"/>
      <c r="AC95" s="38"/>
      <c r="AD95" s="38"/>
      <c r="AE95" s="38"/>
      <c r="AF95" s="38"/>
      <c r="AG95" s="38"/>
      <c r="AH95" s="38"/>
      <c r="AI95" s="38"/>
      <c r="AJ95" s="38"/>
      <c r="AK95" s="38"/>
      <c r="AL95" s="38"/>
      <c r="AM95" s="38"/>
      <c r="AN95" s="38"/>
      <c r="AO95" s="38"/>
      <c r="AP95" s="38"/>
      <c r="AQ95" s="38"/>
      <c r="AR95" s="39"/>
      <c r="AS95" s="39"/>
      <c r="AT95" s="39"/>
      <c r="AU95" s="39"/>
      <c r="AV95" s="39"/>
      <c r="AW95" s="39"/>
      <c r="AX95" s="39"/>
      <c r="AY95" s="39"/>
      <c r="AZ95" s="39"/>
      <c r="BA95" s="39"/>
      <c r="BB95" s="39"/>
      <c r="BC95" s="39"/>
      <c r="BD95" s="39"/>
      <c r="BE95" s="39"/>
      <c r="BF95" s="39"/>
      <c r="BG95" s="39"/>
      <c r="BH95" s="39"/>
      <c r="BI95" s="39"/>
      <c r="BJ95" s="39"/>
      <c r="BK95" s="39"/>
      <c r="BL95" s="39"/>
      <c r="BM95" s="39"/>
      <c r="BN95" s="39"/>
      <c r="BO95" s="39"/>
      <c r="BP95" s="39"/>
      <c r="BQ95" s="39"/>
      <c r="BR95" s="39"/>
      <c r="BS95" s="39"/>
      <c r="BT95" s="39"/>
      <c r="BU95" s="39"/>
      <c r="BV95" s="39"/>
      <c r="BW95" s="39"/>
      <c r="BX95" s="39"/>
      <c r="BY95" s="39"/>
      <c r="BZ95" s="39"/>
      <c r="CA95" s="39"/>
      <c r="CB95" s="39"/>
      <c r="CC95" s="39"/>
      <c r="CD95" s="39"/>
      <c r="CE95" s="39"/>
      <c r="CF95" s="39"/>
      <c r="CG95" s="39"/>
      <c r="CH95" s="39"/>
      <c r="CI95" s="39"/>
      <c r="CJ95" s="39"/>
      <c r="CK95" s="39"/>
      <c r="CL95" s="39"/>
      <c r="CM95" s="39"/>
      <c r="CN95" s="39"/>
      <c r="CO95" s="39"/>
      <c r="CP95" s="39"/>
      <c r="CQ95" s="39"/>
      <c r="CR95" s="39"/>
      <c r="CS95" s="39"/>
      <c r="CT95" s="39"/>
      <c r="CU95" s="39"/>
      <c r="CV95" s="39"/>
      <c r="CW95" s="39"/>
      <c r="CX95" s="39"/>
      <c r="CY95" s="39"/>
      <c r="CZ95" s="39"/>
      <c r="DA95" s="39"/>
      <c r="DB95" s="39"/>
      <c r="DC95" s="39"/>
      <c r="DD95" s="39"/>
      <c r="DE95" s="39"/>
      <c r="DF95" s="39"/>
      <c r="DG95" s="39"/>
      <c r="DH95" s="39"/>
      <c r="DI95" s="39"/>
      <c r="DJ95" s="39"/>
      <c r="DK95" s="39"/>
      <c r="DL95" s="39"/>
      <c r="DM95" s="39"/>
      <c r="DN95" s="39"/>
      <c r="DO95" s="39"/>
      <c r="DP95" s="39"/>
      <c r="DQ95" s="39"/>
      <c r="DR95" s="39"/>
      <c r="DS95" s="39"/>
      <c r="DT95" s="39"/>
      <c r="DU95" s="39"/>
      <c r="DV95" s="39"/>
      <c r="DW95" s="39"/>
      <c r="DX95" s="39"/>
      <c r="DY95" s="39"/>
      <c r="DZ95" s="39"/>
      <c r="EA95" s="39"/>
      <c r="EB95" s="39"/>
      <c r="EC95" s="39"/>
      <c r="ED95" s="39"/>
      <c r="EE95" s="39"/>
      <c r="EF95" s="39"/>
      <c r="EG95" s="39"/>
      <c r="EH95" s="39"/>
      <c r="EI95" s="39"/>
      <c r="EJ95" s="39"/>
      <c r="EK95" s="39"/>
      <c r="EL95" s="39"/>
      <c r="EM95" s="39"/>
      <c r="EN95" s="39"/>
      <c r="EO95" s="39"/>
      <c r="EP95" s="39"/>
      <c r="EQ95" s="39"/>
      <c r="ER95" s="39"/>
      <c r="ES95" s="39"/>
      <c r="ET95" s="39"/>
      <c r="EU95" s="39"/>
      <c r="EV95" s="39"/>
      <c r="EW95" s="39"/>
      <c r="EX95" s="39"/>
      <c r="EY95" s="39"/>
      <c r="EZ95" s="39"/>
      <c r="FA95" s="39"/>
      <c r="FB95" s="39"/>
      <c r="FC95" s="39"/>
      <c r="FD95" s="39"/>
      <c r="FE95" s="39"/>
      <c r="FF95" s="39"/>
      <c r="FG95" s="39"/>
      <c r="FH95" s="39"/>
      <c r="FI95" s="39"/>
      <c r="FJ95" s="39"/>
      <c r="FK95" s="39"/>
      <c r="FL95" s="39"/>
      <c r="FM95" s="39"/>
      <c r="FN95" s="39"/>
      <c r="FO95" s="39"/>
      <c r="FP95" s="39"/>
      <c r="FQ95" s="39"/>
      <c r="FR95" s="39"/>
      <c r="FS95" s="39"/>
      <c r="FT95" s="39"/>
      <c r="FU95" s="39"/>
      <c r="FV95" s="39"/>
      <c r="FW95" s="39"/>
      <c r="FX95" s="39"/>
      <c r="FY95" s="39"/>
      <c r="FZ95" s="39"/>
      <c r="GA95" s="39"/>
      <c r="GB95" s="39"/>
      <c r="GC95" s="39"/>
      <c r="GD95" s="39"/>
      <c r="GE95" s="58"/>
      <c r="GF95" s="58"/>
      <c r="GG95" s="58"/>
      <c r="GH95" s="58"/>
      <c r="GI95" s="58"/>
      <c r="GJ95" s="58"/>
      <c r="GK95" s="58"/>
      <c r="GL95" s="58"/>
      <c r="GM95" s="58"/>
      <c r="GN95" s="58"/>
    </row>
    <row r="96" spans="1:196" s="24" customFormat="1" ht="59.45" hidden="1" customHeight="1" thickBot="1">
      <c r="A96" s="118">
        <v>18</v>
      </c>
      <c r="B96" s="115">
        <v>180404</v>
      </c>
      <c r="C96" s="116" t="s">
        <v>217</v>
      </c>
      <c r="D96" s="116" t="s">
        <v>84</v>
      </c>
      <c r="E96" s="149" t="s">
        <v>218</v>
      </c>
      <c r="F96" s="281"/>
      <c r="G96" s="282"/>
      <c r="H96" s="279"/>
      <c r="I96" s="214">
        <f t="shared" ref="I96:I118" si="23">H96/$H$6</f>
        <v>0</v>
      </c>
      <c r="J96" s="212">
        <f t="shared" si="21"/>
        <v>0</v>
      </c>
      <c r="K96" s="215" t="e">
        <f t="shared" si="13"/>
        <v>#DIV/0!</v>
      </c>
      <c r="L96" s="211"/>
      <c r="M96" s="212"/>
      <c r="N96" s="212"/>
      <c r="O96" s="213"/>
      <c r="P96" s="212">
        <f t="shared" si="22"/>
        <v>0</v>
      </c>
      <c r="Q96" s="215" t="e">
        <f t="shared" si="20"/>
        <v>#DIV/0!</v>
      </c>
      <c r="R96" s="211">
        <f t="shared" si="16"/>
        <v>0</v>
      </c>
      <c r="S96" s="212">
        <f t="shared" si="17"/>
        <v>0</v>
      </c>
      <c r="T96" s="212">
        <f t="shared" si="17"/>
        <v>0</v>
      </c>
      <c r="U96" s="213">
        <f t="shared" si="17"/>
        <v>0</v>
      </c>
      <c r="V96" s="183">
        <f t="shared" si="15"/>
        <v>0</v>
      </c>
      <c r="W96" s="215" t="e">
        <f t="shared" si="18"/>
        <v>#DIV/0!</v>
      </c>
      <c r="X96" s="34"/>
      <c r="Y96" s="34"/>
      <c r="Z96" s="34"/>
      <c r="AA96" s="34"/>
      <c r="AB96" s="34"/>
      <c r="AC96" s="34"/>
      <c r="AD96" s="34"/>
      <c r="AE96" s="34"/>
      <c r="AF96" s="34"/>
      <c r="AG96" s="34"/>
      <c r="AH96" s="34"/>
      <c r="AI96" s="34"/>
      <c r="AJ96" s="34"/>
      <c r="AK96" s="34"/>
      <c r="AL96" s="34"/>
      <c r="AM96" s="34"/>
      <c r="AN96" s="34"/>
      <c r="AO96" s="34"/>
      <c r="AP96" s="34"/>
      <c r="AQ96" s="34"/>
      <c r="AR96" s="31"/>
      <c r="AS96" s="31"/>
      <c r="AT96" s="31"/>
      <c r="AU96" s="31"/>
      <c r="AV96" s="31"/>
      <c r="AW96" s="31"/>
      <c r="AX96" s="31"/>
      <c r="AY96" s="31"/>
      <c r="AZ96" s="31"/>
      <c r="BA96" s="31"/>
      <c r="BB96" s="31"/>
      <c r="BC96" s="31"/>
      <c r="BD96" s="31"/>
      <c r="BE96" s="31"/>
      <c r="BF96" s="31"/>
      <c r="BG96" s="31"/>
      <c r="BH96" s="31"/>
      <c r="BI96" s="31"/>
      <c r="BJ96" s="31"/>
      <c r="BK96" s="31"/>
      <c r="BL96" s="31"/>
      <c r="BM96" s="31"/>
      <c r="BN96" s="31"/>
      <c r="BO96" s="31"/>
      <c r="BP96" s="31"/>
      <c r="BQ96" s="31"/>
      <c r="BR96" s="31"/>
      <c r="BS96" s="31"/>
      <c r="BT96" s="31"/>
      <c r="BU96" s="31"/>
      <c r="BV96" s="31"/>
      <c r="BW96" s="31"/>
      <c r="BX96" s="31"/>
      <c r="BY96" s="31"/>
      <c r="BZ96" s="31"/>
      <c r="CA96" s="31"/>
      <c r="CB96" s="31"/>
      <c r="CC96" s="31"/>
      <c r="CD96" s="31"/>
      <c r="CE96" s="31"/>
      <c r="CF96" s="31"/>
      <c r="CG96" s="31"/>
      <c r="CH96" s="31"/>
      <c r="CI96" s="31"/>
      <c r="CJ96" s="31"/>
      <c r="CK96" s="31"/>
      <c r="CL96" s="31"/>
      <c r="CM96" s="31"/>
      <c r="CN96" s="31"/>
      <c r="CO96" s="31"/>
      <c r="CP96" s="31"/>
      <c r="CQ96" s="31"/>
      <c r="CR96" s="31"/>
      <c r="CS96" s="31"/>
      <c r="CT96" s="31"/>
      <c r="CU96" s="31"/>
      <c r="CV96" s="31"/>
      <c r="CW96" s="31"/>
      <c r="CX96" s="31"/>
      <c r="CY96" s="31"/>
      <c r="CZ96" s="31"/>
      <c r="DA96" s="31"/>
      <c r="DB96" s="31"/>
      <c r="DC96" s="31"/>
      <c r="DD96" s="31"/>
      <c r="DE96" s="31"/>
      <c r="DF96" s="31"/>
      <c r="DG96" s="31"/>
      <c r="DH96" s="31"/>
      <c r="DI96" s="31"/>
      <c r="DJ96" s="31"/>
      <c r="DK96" s="31"/>
      <c r="DL96" s="31"/>
      <c r="DM96" s="31"/>
      <c r="DN96" s="31"/>
      <c r="DO96" s="31"/>
      <c r="DP96" s="31"/>
      <c r="DQ96" s="31"/>
      <c r="DR96" s="31"/>
      <c r="DS96" s="31"/>
      <c r="DT96" s="31"/>
      <c r="DU96" s="31"/>
      <c r="DV96" s="31"/>
      <c r="DW96" s="31"/>
      <c r="DX96" s="31"/>
      <c r="DY96" s="31"/>
      <c r="DZ96" s="31"/>
      <c r="EA96" s="31"/>
      <c r="EB96" s="31"/>
      <c r="EC96" s="31"/>
      <c r="ED96" s="31"/>
      <c r="EE96" s="31"/>
      <c r="EF96" s="31"/>
      <c r="EG96" s="31"/>
      <c r="EH96" s="31"/>
      <c r="EI96" s="31"/>
      <c r="EJ96" s="31"/>
      <c r="EK96" s="31"/>
      <c r="EL96" s="31"/>
      <c r="EM96" s="31"/>
      <c r="EN96" s="31"/>
      <c r="EO96" s="31"/>
      <c r="EP96" s="31"/>
      <c r="EQ96" s="31"/>
      <c r="ER96" s="31"/>
      <c r="ES96" s="31"/>
      <c r="ET96" s="31"/>
      <c r="EU96" s="31"/>
      <c r="EV96" s="31"/>
      <c r="EW96" s="31"/>
      <c r="EX96" s="31"/>
      <c r="EY96" s="31"/>
      <c r="EZ96" s="31"/>
      <c r="FA96" s="31"/>
      <c r="FB96" s="31"/>
      <c r="FC96" s="31"/>
      <c r="FD96" s="31"/>
      <c r="FE96" s="31"/>
      <c r="FF96" s="31"/>
      <c r="FG96" s="31"/>
      <c r="FH96" s="31"/>
      <c r="FI96" s="31"/>
      <c r="FJ96" s="31"/>
      <c r="FK96" s="31"/>
      <c r="FL96" s="31"/>
      <c r="FM96" s="31"/>
      <c r="FN96" s="31"/>
      <c r="FO96" s="31"/>
      <c r="FP96" s="31"/>
      <c r="FQ96" s="31"/>
      <c r="FR96" s="31"/>
      <c r="FS96" s="31"/>
      <c r="FT96" s="31"/>
      <c r="FU96" s="31"/>
      <c r="FV96" s="31"/>
      <c r="FW96" s="31"/>
      <c r="FX96" s="31"/>
      <c r="FY96" s="31"/>
      <c r="FZ96" s="31"/>
      <c r="GA96" s="31"/>
      <c r="GB96" s="31"/>
      <c r="GC96" s="31"/>
      <c r="GD96" s="31"/>
      <c r="GE96" s="59"/>
      <c r="GF96" s="59"/>
      <c r="GG96" s="59"/>
      <c r="GH96" s="59"/>
      <c r="GI96" s="59"/>
      <c r="GJ96" s="59"/>
      <c r="GK96" s="59"/>
      <c r="GL96" s="59"/>
      <c r="GM96" s="59"/>
      <c r="GN96" s="59"/>
    </row>
    <row r="97" spans="1:196" s="30" customFormat="1" ht="65.45" hidden="1" customHeight="1" thickBot="1">
      <c r="A97" s="125"/>
      <c r="B97" s="114"/>
      <c r="C97" s="99"/>
      <c r="D97" s="99"/>
      <c r="E97" s="126" t="s">
        <v>239</v>
      </c>
      <c r="F97" s="264"/>
      <c r="G97" s="265"/>
      <c r="H97" s="261"/>
      <c r="I97" s="280">
        <f t="shared" si="23"/>
        <v>0</v>
      </c>
      <c r="J97" s="265">
        <f t="shared" si="21"/>
        <v>0</v>
      </c>
      <c r="K97" s="267" t="e">
        <f t="shared" si="13"/>
        <v>#DIV/0!</v>
      </c>
      <c r="L97" s="264"/>
      <c r="M97" s="265"/>
      <c r="N97" s="265"/>
      <c r="O97" s="236"/>
      <c r="P97" s="265">
        <f t="shared" si="22"/>
        <v>0</v>
      </c>
      <c r="Q97" s="267" t="e">
        <f t="shared" si="20"/>
        <v>#DIV/0!</v>
      </c>
      <c r="R97" s="264">
        <f t="shared" si="16"/>
        <v>0</v>
      </c>
      <c r="S97" s="265">
        <f t="shared" si="17"/>
        <v>0</v>
      </c>
      <c r="T97" s="265">
        <f t="shared" si="17"/>
        <v>0</v>
      </c>
      <c r="U97" s="236">
        <f t="shared" si="17"/>
        <v>0</v>
      </c>
      <c r="V97" s="270">
        <f t="shared" ref="V97:V118" si="24">U97-T97</f>
        <v>0</v>
      </c>
      <c r="W97" s="267" t="e">
        <f t="shared" si="18"/>
        <v>#DIV/0!</v>
      </c>
      <c r="X97" s="38"/>
      <c r="Y97" s="38"/>
      <c r="Z97" s="38"/>
      <c r="AA97" s="38"/>
      <c r="AB97" s="38"/>
      <c r="AC97" s="38"/>
      <c r="AD97" s="38"/>
      <c r="AE97" s="38"/>
      <c r="AF97" s="38"/>
      <c r="AG97" s="38"/>
      <c r="AH97" s="38"/>
      <c r="AI97" s="38"/>
      <c r="AJ97" s="38"/>
      <c r="AK97" s="38"/>
      <c r="AL97" s="38"/>
      <c r="AM97" s="38"/>
      <c r="AN97" s="38"/>
      <c r="AO97" s="38"/>
      <c r="AP97" s="38"/>
      <c r="AQ97" s="38"/>
      <c r="AR97" s="39"/>
      <c r="AS97" s="39"/>
      <c r="AT97" s="39"/>
      <c r="AU97" s="39"/>
      <c r="AV97" s="39"/>
      <c r="AW97" s="39"/>
      <c r="AX97" s="39"/>
      <c r="AY97" s="39"/>
      <c r="AZ97" s="39"/>
      <c r="BA97" s="39"/>
      <c r="BB97" s="39"/>
      <c r="BC97" s="39"/>
      <c r="BD97" s="39"/>
      <c r="BE97" s="39"/>
      <c r="BF97" s="39"/>
      <c r="BG97" s="39"/>
      <c r="BH97" s="39"/>
      <c r="BI97" s="39"/>
      <c r="BJ97" s="39"/>
      <c r="BK97" s="39"/>
      <c r="BL97" s="39"/>
      <c r="BM97" s="39"/>
      <c r="BN97" s="39"/>
      <c r="BO97" s="39"/>
      <c r="BP97" s="39"/>
      <c r="BQ97" s="39"/>
      <c r="BR97" s="39"/>
      <c r="BS97" s="39"/>
      <c r="BT97" s="39"/>
      <c r="BU97" s="39"/>
      <c r="BV97" s="39"/>
      <c r="BW97" s="39"/>
      <c r="BX97" s="39"/>
      <c r="BY97" s="39"/>
      <c r="BZ97" s="39"/>
      <c r="CA97" s="39"/>
      <c r="CB97" s="39"/>
      <c r="CC97" s="39"/>
      <c r="CD97" s="39"/>
      <c r="CE97" s="39"/>
      <c r="CF97" s="39"/>
      <c r="CG97" s="39"/>
      <c r="CH97" s="39"/>
      <c r="CI97" s="39"/>
      <c r="CJ97" s="39"/>
      <c r="CK97" s="39"/>
      <c r="CL97" s="39"/>
      <c r="CM97" s="39"/>
      <c r="CN97" s="39"/>
      <c r="CO97" s="39"/>
      <c r="CP97" s="39"/>
      <c r="CQ97" s="39"/>
      <c r="CR97" s="39"/>
      <c r="CS97" s="39"/>
      <c r="CT97" s="39"/>
      <c r="CU97" s="39"/>
      <c r="CV97" s="39"/>
      <c r="CW97" s="39"/>
      <c r="CX97" s="39"/>
      <c r="CY97" s="39"/>
      <c r="CZ97" s="39"/>
      <c r="DA97" s="39"/>
      <c r="DB97" s="39"/>
      <c r="DC97" s="39"/>
      <c r="DD97" s="39"/>
      <c r="DE97" s="39"/>
      <c r="DF97" s="39"/>
      <c r="DG97" s="39"/>
      <c r="DH97" s="39"/>
      <c r="DI97" s="39"/>
      <c r="DJ97" s="39"/>
      <c r="DK97" s="39"/>
      <c r="DL97" s="39"/>
      <c r="DM97" s="39"/>
      <c r="DN97" s="39"/>
      <c r="DO97" s="39"/>
      <c r="DP97" s="39"/>
      <c r="DQ97" s="39"/>
      <c r="DR97" s="39"/>
      <c r="DS97" s="39"/>
      <c r="DT97" s="39"/>
      <c r="DU97" s="39"/>
      <c r="DV97" s="39"/>
      <c r="DW97" s="39"/>
      <c r="DX97" s="39"/>
      <c r="DY97" s="39"/>
      <c r="DZ97" s="39"/>
      <c r="EA97" s="39"/>
      <c r="EB97" s="39"/>
      <c r="EC97" s="39"/>
      <c r="ED97" s="39"/>
      <c r="EE97" s="39"/>
      <c r="EF97" s="39"/>
      <c r="EG97" s="39"/>
      <c r="EH97" s="39"/>
      <c r="EI97" s="39"/>
      <c r="EJ97" s="39"/>
      <c r="EK97" s="39"/>
      <c r="EL97" s="39"/>
      <c r="EM97" s="39"/>
      <c r="EN97" s="39"/>
      <c r="EO97" s="39"/>
      <c r="EP97" s="39"/>
      <c r="EQ97" s="39"/>
      <c r="ER97" s="39"/>
      <c r="ES97" s="39"/>
      <c r="ET97" s="39"/>
      <c r="EU97" s="39"/>
      <c r="EV97" s="39"/>
      <c r="EW97" s="39"/>
      <c r="EX97" s="39"/>
      <c r="EY97" s="39"/>
      <c r="EZ97" s="39"/>
      <c r="FA97" s="39"/>
      <c r="FB97" s="39"/>
      <c r="FC97" s="39"/>
      <c r="FD97" s="39"/>
      <c r="FE97" s="39"/>
      <c r="FF97" s="39"/>
      <c r="FG97" s="39"/>
      <c r="FH97" s="39"/>
      <c r="FI97" s="39"/>
      <c r="FJ97" s="39"/>
      <c r="FK97" s="39"/>
      <c r="FL97" s="39"/>
      <c r="FM97" s="39"/>
      <c r="FN97" s="39"/>
      <c r="FO97" s="39"/>
      <c r="FP97" s="39"/>
      <c r="FQ97" s="39"/>
      <c r="FR97" s="39"/>
      <c r="FS97" s="39"/>
      <c r="FT97" s="39"/>
      <c r="FU97" s="39"/>
      <c r="FV97" s="39"/>
      <c r="FW97" s="39"/>
      <c r="FX97" s="39"/>
      <c r="FY97" s="39"/>
      <c r="FZ97" s="39"/>
      <c r="GA97" s="39"/>
      <c r="GB97" s="39"/>
      <c r="GC97" s="39"/>
      <c r="GD97" s="39"/>
      <c r="GE97" s="58"/>
      <c r="GF97" s="58"/>
      <c r="GG97" s="58"/>
      <c r="GH97" s="58"/>
      <c r="GI97" s="58"/>
      <c r="GJ97" s="58"/>
      <c r="GK97" s="58"/>
      <c r="GL97" s="58"/>
      <c r="GM97" s="58"/>
      <c r="GN97" s="58"/>
    </row>
    <row r="98" spans="1:196" s="30" customFormat="1" ht="63" hidden="1" customHeight="1" thickBot="1">
      <c r="A98" s="125"/>
      <c r="B98" s="114"/>
      <c r="C98" s="99"/>
      <c r="D98" s="99"/>
      <c r="E98" s="126" t="s">
        <v>244</v>
      </c>
      <c r="F98" s="264"/>
      <c r="G98" s="265"/>
      <c r="H98" s="261"/>
      <c r="I98" s="280">
        <f t="shared" si="23"/>
        <v>0</v>
      </c>
      <c r="J98" s="265">
        <f t="shared" si="21"/>
        <v>0</v>
      </c>
      <c r="K98" s="267" t="e">
        <f t="shared" si="13"/>
        <v>#DIV/0!</v>
      </c>
      <c r="L98" s="264"/>
      <c r="M98" s="265"/>
      <c r="N98" s="265"/>
      <c r="O98" s="236"/>
      <c r="P98" s="265">
        <f t="shared" si="22"/>
        <v>0</v>
      </c>
      <c r="Q98" s="267" t="e">
        <f t="shared" si="20"/>
        <v>#DIV/0!</v>
      </c>
      <c r="R98" s="264">
        <f t="shared" si="16"/>
        <v>0</v>
      </c>
      <c r="S98" s="265">
        <f t="shared" si="17"/>
        <v>0</v>
      </c>
      <c r="T98" s="265">
        <f t="shared" si="17"/>
        <v>0</v>
      </c>
      <c r="U98" s="236">
        <f t="shared" si="17"/>
        <v>0</v>
      </c>
      <c r="V98" s="265">
        <f t="shared" si="24"/>
        <v>0</v>
      </c>
      <c r="W98" s="267" t="e">
        <f t="shared" si="18"/>
        <v>#DIV/0!</v>
      </c>
      <c r="X98" s="38"/>
      <c r="Y98" s="38"/>
      <c r="Z98" s="38"/>
      <c r="AA98" s="38"/>
      <c r="AB98" s="38"/>
      <c r="AC98" s="38"/>
      <c r="AD98" s="38"/>
      <c r="AE98" s="38"/>
      <c r="AF98" s="38"/>
      <c r="AG98" s="38"/>
      <c r="AH98" s="38"/>
      <c r="AI98" s="38"/>
      <c r="AJ98" s="38"/>
      <c r="AK98" s="38"/>
      <c r="AL98" s="38"/>
      <c r="AM98" s="38"/>
      <c r="AN98" s="38"/>
      <c r="AO98" s="38"/>
      <c r="AP98" s="38"/>
      <c r="AQ98" s="38"/>
      <c r="AR98" s="39"/>
      <c r="AS98" s="39"/>
      <c r="AT98" s="39"/>
      <c r="AU98" s="39"/>
      <c r="AV98" s="39"/>
      <c r="AW98" s="39"/>
      <c r="AX98" s="39"/>
      <c r="AY98" s="39"/>
      <c r="AZ98" s="39"/>
      <c r="BA98" s="39"/>
      <c r="BB98" s="39"/>
      <c r="BC98" s="39"/>
      <c r="BD98" s="39"/>
      <c r="BE98" s="39"/>
      <c r="BF98" s="39"/>
      <c r="BG98" s="39"/>
      <c r="BH98" s="39"/>
      <c r="BI98" s="39"/>
      <c r="BJ98" s="39"/>
      <c r="BK98" s="39"/>
      <c r="BL98" s="39"/>
      <c r="BM98" s="39"/>
      <c r="BN98" s="39"/>
      <c r="BO98" s="39"/>
      <c r="BP98" s="39"/>
      <c r="BQ98" s="39"/>
      <c r="BR98" s="39"/>
      <c r="BS98" s="39"/>
      <c r="BT98" s="39"/>
      <c r="BU98" s="39"/>
      <c r="BV98" s="39"/>
      <c r="BW98" s="39"/>
      <c r="BX98" s="39"/>
      <c r="BY98" s="39"/>
      <c r="BZ98" s="39"/>
      <c r="CA98" s="39"/>
      <c r="CB98" s="39"/>
      <c r="CC98" s="39"/>
      <c r="CD98" s="39"/>
      <c r="CE98" s="39"/>
      <c r="CF98" s="39"/>
      <c r="CG98" s="39"/>
      <c r="CH98" s="39"/>
      <c r="CI98" s="39"/>
      <c r="CJ98" s="39"/>
      <c r="CK98" s="39"/>
      <c r="CL98" s="39"/>
      <c r="CM98" s="39"/>
      <c r="CN98" s="39"/>
      <c r="CO98" s="39"/>
      <c r="CP98" s="39"/>
      <c r="CQ98" s="39"/>
      <c r="CR98" s="39"/>
      <c r="CS98" s="39"/>
      <c r="CT98" s="39"/>
      <c r="CU98" s="39"/>
      <c r="CV98" s="39"/>
      <c r="CW98" s="39"/>
      <c r="CX98" s="39"/>
      <c r="CY98" s="39"/>
      <c r="CZ98" s="39"/>
      <c r="DA98" s="39"/>
      <c r="DB98" s="39"/>
      <c r="DC98" s="39"/>
      <c r="DD98" s="39"/>
      <c r="DE98" s="39"/>
      <c r="DF98" s="39"/>
      <c r="DG98" s="39"/>
      <c r="DH98" s="39"/>
      <c r="DI98" s="39"/>
      <c r="DJ98" s="39"/>
      <c r="DK98" s="39"/>
      <c r="DL98" s="39"/>
      <c r="DM98" s="39"/>
      <c r="DN98" s="39"/>
      <c r="DO98" s="39"/>
      <c r="DP98" s="39"/>
      <c r="DQ98" s="39"/>
      <c r="DR98" s="39"/>
      <c r="DS98" s="39"/>
      <c r="DT98" s="39"/>
      <c r="DU98" s="39"/>
      <c r="DV98" s="39"/>
      <c r="DW98" s="39"/>
      <c r="DX98" s="39"/>
      <c r="DY98" s="39"/>
      <c r="DZ98" s="39"/>
      <c r="EA98" s="39"/>
      <c r="EB98" s="39"/>
      <c r="EC98" s="39"/>
      <c r="ED98" s="39"/>
      <c r="EE98" s="39"/>
      <c r="EF98" s="39"/>
      <c r="EG98" s="39"/>
      <c r="EH98" s="39"/>
      <c r="EI98" s="39"/>
      <c r="EJ98" s="39"/>
      <c r="EK98" s="39"/>
      <c r="EL98" s="39"/>
      <c r="EM98" s="39"/>
      <c r="EN98" s="39"/>
      <c r="EO98" s="39"/>
      <c r="EP98" s="39"/>
      <c r="EQ98" s="39"/>
      <c r="ER98" s="39"/>
      <c r="ES98" s="39"/>
      <c r="ET98" s="39"/>
      <c r="EU98" s="39"/>
      <c r="EV98" s="39"/>
      <c r="EW98" s="39"/>
      <c r="EX98" s="39"/>
      <c r="EY98" s="39"/>
      <c r="EZ98" s="39"/>
      <c r="FA98" s="39"/>
      <c r="FB98" s="39"/>
      <c r="FC98" s="39"/>
      <c r="FD98" s="39"/>
      <c r="FE98" s="39"/>
      <c r="FF98" s="39"/>
      <c r="FG98" s="39"/>
      <c r="FH98" s="39"/>
      <c r="FI98" s="39"/>
      <c r="FJ98" s="39"/>
      <c r="FK98" s="39"/>
      <c r="FL98" s="39"/>
      <c r="FM98" s="39"/>
      <c r="FN98" s="39"/>
      <c r="FO98" s="39"/>
      <c r="FP98" s="39"/>
      <c r="FQ98" s="39"/>
      <c r="FR98" s="39"/>
      <c r="FS98" s="39"/>
      <c r="FT98" s="39"/>
      <c r="FU98" s="39"/>
      <c r="FV98" s="39"/>
      <c r="FW98" s="39"/>
      <c r="FX98" s="39"/>
      <c r="FY98" s="39"/>
      <c r="FZ98" s="39"/>
      <c r="GA98" s="39"/>
      <c r="GB98" s="39"/>
      <c r="GC98" s="39"/>
      <c r="GD98" s="39"/>
      <c r="GE98" s="58"/>
      <c r="GF98" s="58"/>
      <c r="GG98" s="58"/>
      <c r="GH98" s="58"/>
      <c r="GI98" s="58"/>
      <c r="GJ98" s="58"/>
      <c r="GK98" s="58"/>
      <c r="GL98" s="58"/>
      <c r="GM98" s="58"/>
      <c r="GN98" s="58"/>
    </row>
    <row r="99" spans="1:196" s="30" customFormat="1" ht="144.6" hidden="1" customHeight="1" thickBot="1">
      <c r="A99" s="125"/>
      <c r="B99" s="114"/>
      <c r="C99" s="99"/>
      <c r="D99" s="99"/>
      <c r="E99" s="126" t="s">
        <v>233</v>
      </c>
      <c r="F99" s="264"/>
      <c r="G99" s="265"/>
      <c r="H99" s="261"/>
      <c r="I99" s="280">
        <f t="shared" si="23"/>
        <v>0</v>
      </c>
      <c r="J99" s="265">
        <f t="shared" si="21"/>
        <v>0</v>
      </c>
      <c r="K99" s="267" t="e">
        <f t="shared" si="13"/>
        <v>#DIV/0!</v>
      </c>
      <c r="L99" s="264"/>
      <c r="M99" s="265"/>
      <c r="N99" s="265"/>
      <c r="O99" s="236"/>
      <c r="P99" s="265">
        <f t="shared" si="22"/>
        <v>0</v>
      </c>
      <c r="Q99" s="267" t="e">
        <f t="shared" si="20"/>
        <v>#DIV/0!</v>
      </c>
      <c r="R99" s="264">
        <f t="shared" si="16"/>
        <v>0</v>
      </c>
      <c r="S99" s="265">
        <f t="shared" si="17"/>
        <v>0</v>
      </c>
      <c r="T99" s="265">
        <f t="shared" si="17"/>
        <v>0</v>
      </c>
      <c r="U99" s="236">
        <f t="shared" si="17"/>
        <v>0</v>
      </c>
      <c r="V99" s="270">
        <f t="shared" si="24"/>
        <v>0</v>
      </c>
      <c r="W99" s="267" t="e">
        <f t="shared" si="18"/>
        <v>#DIV/0!</v>
      </c>
      <c r="X99" s="38"/>
      <c r="Y99" s="38"/>
      <c r="Z99" s="38"/>
      <c r="AA99" s="38"/>
      <c r="AB99" s="38"/>
      <c r="AC99" s="38"/>
      <c r="AD99" s="38"/>
      <c r="AE99" s="38"/>
      <c r="AF99" s="38"/>
      <c r="AG99" s="38"/>
      <c r="AH99" s="38"/>
      <c r="AI99" s="38"/>
      <c r="AJ99" s="38"/>
      <c r="AK99" s="38"/>
      <c r="AL99" s="38"/>
      <c r="AM99" s="38"/>
      <c r="AN99" s="38"/>
      <c r="AO99" s="38"/>
      <c r="AP99" s="38"/>
      <c r="AQ99" s="38"/>
      <c r="AR99" s="39"/>
      <c r="AS99" s="39"/>
      <c r="AT99" s="39"/>
      <c r="AU99" s="39"/>
      <c r="AV99" s="39"/>
      <c r="AW99" s="39"/>
      <c r="AX99" s="39"/>
      <c r="AY99" s="39"/>
      <c r="AZ99" s="39"/>
      <c r="BA99" s="39"/>
      <c r="BB99" s="39"/>
      <c r="BC99" s="39"/>
      <c r="BD99" s="39"/>
      <c r="BE99" s="39"/>
      <c r="BF99" s="39"/>
      <c r="BG99" s="39"/>
      <c r="BH99" s="39"/>
      <c r="BI99" s="39"/>
      <c r="BJ99" s="39"/>
      <c r="BK99" s="39"/>
      <c r="BL99" s="39"/>
      <c r="BM99" s="39"/>
      <c r="BN99" s="39"/>
      <c r="BO99" s="39"/>
      <c r="BP99" s="39"/>
      <c r="BQ99" s="39"/>
      <c r="BR99" s="39"/>
      <c r="BS99" s="39"/>
      <c r="BT99" s="39"/>
      <c r="BU99" s="39"/>
      <c r="BV99" s="39"/>
      <c r="BW99" s="39"/>
      <c r="BX99" s="39"/>
      <c r="BY99" s="39"/>
      <c r="BZ99" s="39"/>
      <c r="CA99" s="39"/>
      <c r="CB99" s="39"/>
      <c r="CC99" s="39"/>
      <c r="CD99" s="39"/>
      <c r="CE99" s="39"/>
      <c r="CF99" s="39"/>
      <c r="CG99" s="39"/>
      <c r="CH99" s="39"/>
      <c r="CI99" s="39"/>
      <c r="CJ99" s="39"/>
      <c r="CK99" s="39"/>
      <c r="CL99" s="39"/>
      <c r="CM99" s="39"/>
      <c r="CN99" s="39"/>
      <c r="CO99" s="39"/>
      <c r="CP99" s="39"/>
      <c r="CQ99" s="39"/>
      <c r="CR99" s="39"/>
      <c r="CS99" s="39"/>
      <c r="CT99" s="39"/>
      <c r="CU99" s="39"/>
      <c r="CV99" s="39"/>
      <c r="CW99" s="39"/>
      <c r="CX99" s="39"/>
      <c r="CY99" s="39"/>
      <c r="CZ99" s="39"/>
      <c r="DA99" s="39"/>
      <c r="DB99" s="39"/>
      <c r="DC99" s="39"/>
      <c r="DD99" s="39"/>
      <c r="DE99" s="39"/>
      <c r="DF99" s="39"/>
      <c r="DG99" s="39"/>
      <c r="DH99" s="39"/>
      <c r="DI99" s="39"/>
      <c r="DJ99" s="39"/>
      <c r="DK99" s="39"/>
      <c r="DL99" s="39"/>
      <c r="DM99" s="39"/>
      <c r="DN99" s="39"/>
      <c r="DO99" s="39"/>
      <c r="DP99" s="39"/>
      <c r="DQ99" s="39"/>
      <c r="DR99" s="39"/>
      <c r="DS99" s="39"/>
      <c r="DT99" s="39"/>
      <c r="DU99" s="39"/>
      <c r="DV99" s="39"/>
      <c r="DW99" s="39"/>
      <c r="DX99" s="39"/>
      <c r="DY99" s="39"/>
      <c r="DZ99" s="39"/>
      <c r="EA99" s="39"/>
      <c r="EB99" s="39"/>
      <c r="EC99" s="39"/>
      <c r="ED99" s="39"/>
      <c r="EE99" s="39"/>
      <c r="EF99" s="39"/>
      <c r="EG99" s="39"/>
      <c r="EH99" s="39"/>
      <c r="EI99" s="39"/>
      <c r="EJ99" s="39"/>
      <c r="EK99" s="39"/>
      <c r="EL99" s="39"/>
      <c r="EM99" s="39"/>
      <c r="EN99" s="39"/>
      <c r="EO99" s="39"/>
      <c r="EP99" s="39"/>
      <c r="EQ99" s="39"/>
      <c r="ER99" s="39"/>
      <c r="ES99" s="39"/>
      <c r="ET99" s="39"/>
      <c r="EU99" s="39"/>
      <c r="EV99" s="39"/>
      <c r="EW99" s="39"/>
      <c r="EX99" s="39"/>
      <c r="EY99" s="39"/>
      <c r="EZ99" s="39"/>
      <c r="FA99" s="39"/>
      <c r="FB99" s="39"/>
      <c r="FC99" s="39"/>
      <c r="FD99" s="39"/>
      <c r="FE99" s="39"/>
      <c r="FF99" s="39"/>
      <c r="FG99" s="39"/>
      <c r="FH99" s="39"/>
      <c r="FI99" s="39"/>
      <c r="FJ99" s="39"/>
      <c r="FK99" s="39"/>
      <c r="FL99" s="39"/>
      <c r="FM99" s="39"/>
      <c r="FN99" s="39"/>
      <c r="FO99" s="39"/>
      <c r="FP99" s="39"/>
      <c r="FQ99" s="39"/>
      <c r="FR99" s="39"/>
      <c r="FS99" s="39"/>
      <c r="FT99" s="39"/>
      <c r="FU99" s="39"/>
      <c r="FV99" s="39"/>
      <c r="FW99" s="39"/>
      <c r="FX99" s="39"/>
      <c r="FY99" s="39"/>
      <c r="FZ99" s="39"/>
      <c r="GA99" s="39"/>
      <c r="GB99" s="39"/>
      <c r="GC99" s="39"/>
      <c r="GD99" s="39"/>
      <c r="GE99" s="58"/>
      <c r="GF99" s="58"/>
      <c r="GG99" s="58"/>
      <c r="GH99" s="58"/>
      <c r="GI99" s="58"/>
      <c r="GJ99" s="58"/>
      <c r="GK99" s="58"/>
      <c r="GL99" s="58"/>
      <c r="GM99" s="58"/>
      <c r="GN99" s="58"/>
    </row>
    <row r="100" spans="1:196" s="30" customFormat="1" ht="36.6" hidden="1" customHeight="1" thickBot="1">
      <c r="A100" s="121">
        <v>19</v>
      </c>
      <c r="B100" s="157"/>
      <c r="C100" s="113" t="s">
        <v>249</v>
      </c>
      <c r="D100" s="113" t="s">
        <v>84</v>
      </c>
      <c r="E100" s="158" t="s">
        <v>250</v>
      </c>
      <c r="F100" s="182"/>
      <c r="G100" s="183"/>
      <c r="H100" s="213"/>
      <c r="I100" s="184">
        <f t="shared" si="23"/>
        <v>0</v>
      </c>
      <c r="J100" s="189">
        <f t="shared" si="21"/>
        <v>0</v>
      </c>
      <c r="K100" s="185" t="e">
        <f t="shared" si="13"/>
        <v>#DIV/0!</v>
      </c>
      <c r="L100" s="182"/>
      <c r="M100" s="183"/>
      <c r="N100" s="183"/>
      <c r="O100" s="213"/>
      <c r="P100" s="183">
        <f t="shared" si="22"/>
        <v>0</v>
      </c>
      <c r="Q100" s="185" t="e">
        <f t="shared" si="20"/>
        <v>#DIV/0!</v>
      </c>
      <c r="R100" s="182">
        <f t="shared" si="16"/>
        <v>0</v>
      </c>
      <c r="S100" s="183">
        <f t="shared" si="17"/>
        <v>0</v>
      </c>
      <c r="T100" s="183">
        <f t="shared" si="17"/>
        <v>0</v>
      </c>
      <c r="U100" s="213">
        <f t="shared" si="17"/>
        <v>0</v>
      </c>
      <c r="V100" s="183">
        <f t="shared" si="24"/>
        <v>0</v>
      </c>
      <c r="W100" s="185" t="e">
        <f t="shared" si="18"/>
        <v>#DIV/0!</v>
      </c>
      <c r="X100" s="38"/>
      <c r="Y100" s="38"/>
      <c r="Z100" s="38"/>
      <c r="AA100" s="38"/>
      <c r="AB100" s="38"/>
      <c r="AC100" s="38"/>
      <c r="AD100" s="38"/>
      <c r="AE100" s="38"/>
      <c r="AF100" s="38"/>
      <c r="AG100" s="38"/>
      <c r="AH100" s="38"/>
      <c r="AI100" s="38"/>
      <c r="AJ100" s="38"/>
      <c r="AK100" s="38"/>
      <c r="AL100" s="38"/>
      <c r="AM100" s="38"/>
      <c r="AN100" s="38"/>
      <c r="AO100" s="38"/>
      <c r="AP100" s="38"/>
      <c r="AQ100" s="38"/>
      <c r="AR100" s="39"/>
      <c r="AS100" s="39"/>
      <c r="AT100" s="39"/>
      <c r="AU100" s="39"/>
      <c r="AV100" s="39"/>
      <c r="AW100" s="39"/>
      <c r="AX100" s="39"/>
      <c r="AY100" s="39"/>
      <c r="AZ100" s="39"/>
      <c r="BA100" s="39"/>
      <c r="BB100" s="39"/>
      <c r="BC100" s="39"/>
      <c r="BD100" s="39"/>
      <c r="BE100" s="39"/>
      <c r="BF100" s="39"/>
      <c r="BG100" s="39"/>
      <c r="BH100" s="39"/>
      <c r="BI100" s="39"/>
      <c r="BJ100" s="39"/>
      <c r="BK100" s="39"/>
      <c r="BL100" s="39"/>
      <c r="BM100" s="39"/>
      <c r="BN100" s="39"/>
      <c r="BO100" s="39"/>
      <c r="BP100" s="39"/>
      <c r="BQ100" s="39"/>
      <c r="BR100" s="39"/>
      <c r="BS100" s="39"/>
      <c r="BT100" s="39"/>
      <c r="BU100" s="39"/>
      <c r="BV100" s="39"/>
      <c r="BW100" s="39"/>
      <c r="BX100" s="39"/>
      <c r="BY100" s="39"/>
      <c r="BZ100" s="39"/>
      <c r="CA100" s="39"/>
      <c r="CB100" s="39"/>
      <c r="CC100" s="39"/>
      <c r="CD100" s="39"/>
      <c r="CE100" s="39"/>
      <c r="CF100" s="39"/>
      <c r="CG100" s="39"/>
      <c r="CH100" s="39"/>
      <c r="CI100" s="39"/>
      <c r="CJ100" s="39"/>
      <c r="CK100" s="39"/>
      <c r="CL100" s="39"/>
      <c r="CM100" s="39"/>
      <c r="CN100" s="39"/>
      <c r="CO100" s="39"/>
      <c r="CP100" s="39"/>
      <c r="CQ100" s="39"/>
      <c r="CR100" s="39"/>
      <c r="CS100" s="39"/>
      <c r="CT100" s="39"/>
      <c r="CU100" s="39"/>
      <c r="CV100" s="39"/>
      <c r="CW100" s="39"/>
      <c r="CX100" s="39"/>
      <c r="CY100" s="39"/>
      <c r="CZ100" s="39"/>
      <c r="DA100" s="39"/>
      <c r="DB100" s="39"/>
      <c r="DC100" s="39"/>
      <c r="DD100" s="39"/>
      <c r="DE100" s="39"/>
      <c r="DF100" s="39"/>
      <c r="DG100" s="39"/>
      <c r="DH100" s="39"/>
      <c r="DI100" s="39"/>
      <c r="DJ100" s="39"/>
      <c r="DK100" s="39"/>
      <c r="DL100" s="39"/>
      <c r="DM100" s="39"/>
      <c r="DN100" s="39"/>
      <c r="DO100" s="39"/>
      <c r="DP100" s="39"/>
      <c r="DQ100" s="39"/>
      <c r="DR100" s="39"/>
      <c r="DS100" s="39"/>
      <c r="DT100" s="39"/>
      <c r="DU100" s="39"/>
      <c r="DV100" s="39"/>
      <c r="DW100" s="39"/>
      <c r="DX100" s="39"/>
      <c r="DY100" s="39"/>
      <c r="DZ100" s="39"/>
      <c r="EA100" s="39"/>
      <c r="EB100" s="39"/>
      <c r="EC100" s="39"/>
      <c r="ED100" s="39"/>
      <c r="EE100" s="39"/>
      <c r="EF100" s="39"/>
      <c r="EG100" s="39"/>
      <c r="EH100" s="39"/>
      <c r="EI100" s="39"/>
      <c r="EJ100" s="39"/>
      <c r="EK100" s="39"/>
      <c r="EL100" s="39"/>
      <c r="EM100" s="39"/>
      <c r="EN100" s="39"/>
      <c r="EO100" s="39"/>
      <c r="EP100" s="39"/>
      <c r="EQ100" s="39"/>
      <c r="ER100" s="39"/>
      <c r="ES100" s="39"/>
      <c r="ET100" s="39"/>
      <c r="EU100" s="39"/>
      <c r="EV100" s="39"/>
      <c r="EW100" s="39"/>
      <c r="EX100" s="39"/>
      <c r="EY100" s="39"/>
      <c r="EZ100" s="39"/>
      <c r="FA100" s="39"/>
      <c r="FB100" s="39"/>
      <c r="FC100" s="39"/>
      <c r="FD100" s="39"/>
      <c r="FE100" s="39"/>
      <c r="FF100" s="39"/>
      <c r="FG100" s="39"/>
      <c r="FH100" s="39"/>
      <c r="FI100" s="39"/>
      <c r="FJ100" s="39"/>
      <c r="FK100" s="39"/>
      <c r="FL100" s="39"/>
      <c r="FM100" s="39"/>
      <c r="FN100" s="39"/>
      <c r="FO100" s="39"/>
      <c r="FP100" s="39"/>
      <c r="FQ100" s="39"/>
      <c r="FR100" s="39"/>
      <c r="FS100" s="39"/>
      <c r="FT100" s="39"/>
      <c r="FU100" s="39"/>
      <c r="FV100" s="39"/>
      <c r="FW100" s="39"/>
      <c r="FX100" s="39"/>
      <c r="FY100" s="39"/>
      <c r="FZ100" s="39"/>
      <c r="GA100" s="39"/>
      <c r="GB100" s="39"/>
      <c r="GC100" s="39"/>
      <c r="GD100" s="39"/>
      <c r="GE100" s="58"/>
      <c r="GF100" s="58"/>
      <c r="GG100" s="58"/>
      <c r="GH100" s="58"/>
      <c r="GI100" s="58"/>
      <c r="GJ100" s="58"/>
      <c r="GK100" s="58"/>
      <c r="GL100" s="58"/>
      <c r="GM100" s="58"/>
      <c r="GN100" s="58"/>
    </row>
    <row r="101" spans="1:196" s="8" customFormat="1" ht="49.5" customHeight="1" thickBot="1">
      <c r="A101" s="166">
        <v>14</v>
      </c>
      <c r="B101" s="112"/>
      <c r="C101" s="113" t="s">
        <v>188</v>
      </c>
      <c r="D101" s="113" t="s">
        <v>86</v>
      </c>
      <c r="E101" s="147" t="s">
        <v>189</v>
      </c>
      <c r="F101" s="201">
        <v>2000</v>
      </c>
      <c r="G101" s="202">
        <v>1400</v>
      </c>
      <c r="H101" s="278">
        <v>839.9</v>
      </c>
      <c r="I101" s="214">
        <f t="shared" si="23"/>
        <v>7.0353989713692177E-3</v>
      </c>
      <c r="J101" s="212">
        <f t="shared" si="21"/>
        <v>-560.1</v>
      </c>
      <c r="K101" s="215">
        <f t="shared" si="13"/>
        <v>0.59992857142857137</v>
      </c>
      <c r="L101" s="182"/>
      <c r="M101" s="183"/>
      <c r="N101" s="183"/>
      <c r="O101" s="278"/>
      <c r="P101" s="183">
        <f t="shared" si="22"/>
        <v>0</v>
      </c>
      <c r="Q101" s="185"/>
      <c r="R101" s="182">
        <f t="shared" si="16"/>
        <v>2000</v>
      </c>
      <c r="S101" s="212">
        <f t="shared" si="17"/>
        <v>2000</v>
      </c>
      <c r="T101" s="183">
        <f t="shared" si="17"/>
        <v>1400</v>
      </c>
      <c r="U101" s="213">
        <f t="shared" si="17"/>
        <v>839.9</v>
      </c>
      <c r="V101" s="183">
        <f t="shared" si="24"/>
        <v>-560.1</v>
      </c>
      <c r="W101" s="215">
        <f t="shared" si="18"/>
        <v>0.59992857142857137</v>
      </c>
      <c r="X101" s="37"/>
      <c r="Y101" s="37"/>
      <c r="Z101" s="37"/>
      <c r="AA101" s="37"/>
      <c r="AB101" s="37"/>
      <c r="AC101" s="37"/>
      <c r="AD101" s="37"/>
      <c r="AE101" s="37"/>
      <c r="AF101" s="37"/>
      <c r="AG101" s="37"/>
      <c r="AH101" s="37"/>
      <c r="AI101" s="37"/>
      <c r="AJ101" s="37"/>
      <c r="AK101" s="37"/>
      <c r="AL101" s="37"/>
      <c r="AM101" s="37"/>
      <c r="AN101" s="37"/>
      <c r="AO101" s="37"/>
      <c r="AP101" s="37"/>
      <c r="AQ101" s="37"/>
      <c r="AR101" s="33"/>
      <c r="AS101" s="33"/>
      <c r="AT101" s="33"/>
      <c r="AU101" s="33"/>
      <c r="AV101" s="33"/>
      <c r="AW101" s="33"/>
      <c r="AX101" s="33"/>
      <c r="AY101" s="33"/>
      <c r="AZ101" s="33"/>
      <c r="BA101" s="33"/>
      <c r="BB101" s="33"/>
      <c r="BC101" s="33"/>
      <c r="BD101" s="33"/>
      <c r="BE101" s="33"/>
      <c r="BF101" s="33"/>
      <c r="BG101" s="33"/>
      <c r="BH101" s="33"/>
      <c r="BI101" s="33"/>
      <c r="BJ101" s="33"/>
      <c r="BK101" s="33"/>
      <c r="BL101" s="33"/>
      <c r="BM101" s="33"/>
      <c r="BN101" s="33"/>
      <c r="BO101" s="33"/>
      <c r="BP101" s="33"/>
      <c r="BQ101" s="33"/>
      <c r="BR101" s="33"/>
      <c r="BS101" s="33"/>
      <c r="BT101" s="33"/>
      <c r="BU101" s="33"/>
      <c r="BV101" s="33"/>
      <c r="BW101" s="33"/>
      <c r="BX101" s="33"/>
      <c r="BY101" s="33"/>
      <c r="BZ101" s="33"/>
      <c r="CA101" s="33"/>
      <c r="CB101" s="33"/>
      <c r="CC101" s="33"/>
      <c r="CD101" s="33"/>
      <c r="CE101" s="33"/>
      <c r="CF101" s="33"/>
      <c r="CG101" s="33"/>
      <c r="CH101" s="33"/>
      <c r="CI101" s="33"/>
      <c r="CJ101" s="33"/>
      <c r="CK101" s="33"/>
      <c r="CL101" s="33"/>
      <c r="CM101" s="33"/>
      <c r="CN101" s="33"/>
      <c r="CO101" s="33"/>
      <c r="CP101" s="33"/>
      <c r="CQ101" s="33"/>
      <c r="CR101" s="33"/>
      <c r="CS101" s="33"/>
      <c r="CT101" s="33"/>
      <c r="CU101" s="33"/>
      <c r="CV101" s="33"/>
      <c r="CW101" s="33"/>
      <c r="CX101" s="33"/>
      <c r="CY101" s="33"/>
      <c r="CZ101" s="33"/>
      <c r="DA101" s="33"/>
      <c r="DB101" s="33"/>
      <c r="DC101" s="33"/>
      <c r="DD101" s="33"/>
      <c r="DE101" s="33"/>
      <c r="DF101" s="33"/>
      <c r="DG101" s="33"/>
      <c r="DH101" s="33"/>
      <c r="DI101" s="33"/>
      <c r="DJ101" s="33"/>
      <c r="DK101" s="33"/>
      <c r="DL101" s="33"/>
      <c r="DM101" s="33"/>
      <c r="DN101" s="33"/>
      <c r="DO101" s="33"/>
      <c r="DP101" s="33"/>
      <c r="DQ101" s="33"/>
      <c r="DR101" s="33"/>
      <c r="DS101" s="33"/>
      <c r="DT101" s="33"/>
      <c r="DU101" s="33"/>
      <c r="DV101" s="33"/>
      <c r="DW101" s="33"/>
      <c r="DX101" s="33"/>
      <c r="DY101" s="33"/>
      <c r="DZ101" s="33"/>
      <c r="EA101" s="33"/>
      <c r="EB101" s="33"/>
      <c r="EC101" s="33"/>
      <c r="ED101" s="33"/>
      <c r="EE101" s="33"/>
      <c r="EF101" s="33"/>
      <c r="EG101" s="33"/>
      <c r="EH101" s="33"/>
      <c r="EI101" s="33"/>
      <c r="EJ101" s="33"/>
      <c r="EK101" s="33"/>
      <c r="EL101" s="33"/>
      <c r="EM101" s="33"/>
      <c r="EN101" s="33"/>
      <c r="EO101" s="33"/>
      <c r="EP101" s="33"/>
      <c r="EQ101" s="33"/>
      <c r="ER101" s="33"/>
      <c r="ES101" s="33"/>
      <c r="ET101" s="33"/>
      <c r="EU101" s="33"/>
      <c r="EV101" s="33"/>
      <c r="EW101" s="33"/>
      <c r="EX101" s="33"/>
      <c r="EY101" s="33"/>
      <c r="EZ101" s="33"/>
      <c r="FA101" s="33"/>
      <c r="FB101" s="33"/>
      <c r="FC101" s="33"/>
      <c r="FD101" s="33"/>
      <c r="FE101" s="33"/>
      <c r="FF101" s="33"/>
      <c r="FG101" s="33"/>
      <c r="FH101" s="33"/>
      <c r="FI101" s="33"/>
      <c r="FJ101" s="33"/>
      <c r="FK101" s="33"/>
      <c r="FL101" s="33"/>
      <c r="FM101" s="33"/>
      <c r="FN101" s="33"/>
      <c r="FO101" s="33"/>
      <c r="FP101" s="33"/>
      <c r="FQ101" s="33"/>
      <c r="FR101" s="33"/>
      <c r="FS101" s="33"/>
      <c r="FT101" s="33"/>
      <c r="FU101" s="33"/>
      <c r="FV101" s="33"/>
      <c r="FW101" s="33"/>
      <c r="FX101" s="33"/>
      <c r="FY101" s="33"/>
      <c r="FZ101" s="33"/>
      <c r="GA101" s="33"/>
      <c r="GB101" s="33"/>
      <c r="GC101" s="33"/>
      <c r="GD101" s="33"/>
      <c r="GE101" s="57"/>
      <c r="GF101" s="57"/>
      <c r="GG101" s="57"/>
      <c r="GH101" s="57"/>
      <c r="GI101" s="57"/>
      <c r="GJ101" s="57"/>
      <c r="GK101" s="57"/>
      <c r="GL101" s="57"/>
      <c r="GM101" s="57"/>
      <c r="GN101" s="57"/>
    </row>
    <row r="102" spans="1:196" s="8" customFormat="1" ht="35.25" customHeight="1" thickBot="1">
      <c r="A102" s="166">
        <v>15</v>
      </c>
      <c r="B102" s="112">
        <v>180404</v>
      </c>
      <c r="C102" s="113" t="s">
        <v>160</v>
      </c>
      <c r="D102" s="113" t="s">
        <v>87</v>
      </c>
      <c r="E102" s="147" t="s">
        <v>90</v>
      </c>
      <c r="F102" s="201">
        <v>2.2000000000000002</v>
      </c>
      <c r="G102" s="202">
        <v>1</v>
      </c>
      <c r="H102" s="278">
        <v>0.8</v>
      </c>
      <c r="I102" s="284">
        <f t="shared" si="23"/>
        <v>6.7011777319863971E-6</v>
      </c>
      <c r="J102" s="212">
        <f t="shared" si="21"/>
        <v>-0.19999999999999996</v>
      </c>
      <c r="K102" s="215">
        <f t="shared" si="13"/>
        <v>0.8</v>
      </c>
      <c r="L102" s="182"/>
      <c r="M102" s="212"/>
      <c r="N102" s="212"/>
      <c r="O102" s="278"/>
      <c r="P102" s="183">
        <f t="shared" si="22"/>
        <v>0</v>
      </c>
      <c r="Q102" s="185"/>
      <c r="R102" s="182">
        <f t="shared" si="16"/>
        <v>2.2000000000000002</v>
      </c>
      <c r="S102" s="212">
        <f t="shared" si="17"/>
        <v>2.2000000000000002</v>
      </c>
      <c r="T102" s="183">
        <f t="shared" si="17"/>
        <v>1</v>
      </c>
      <c r="U102" s="213">
        <f t="shared" si="17"/>
        <v>0.8</v>
      </c>
      <c r="V102" s="183">
        <f t="shared" si="24"/>
        <v>-0.19999999999999996</v>
      </c>
      <c r="W102" s="215">
        <f t="shared" si="18"/>
        <v>0.8</v>
      </c>
      <c r="X102" s="37"/>
      <c r="Y102" s="37"/>
      <c r="Z102" s="37"/>
      <c r="AA102" s="37"/>
      <c r="AB102" s="37"/>
      <c r="AC102" s="37"/>
      <c r="AD102" s="37"/>
      <c r="AE102" s="37"/>
      <c r="AF102" s="37"/>
      <c r="AG102" s="37"/>
      <c r="AH102" s="37"/>
      <c r="AI102" s="37"/>
      <c r="AJ102" s="37"/>
      <c r="AK102" s="37"/>
      <c r="AL102" s="37"/>
      <c r="AM102" s="37"/>
      <c r="AN102" s="37"/>
      <c r="AO102" s="37"/>
      <c r="AP102" s="37"/>
      <c r="AQ102" s="37"/>
      <c r="AR102" s="33"/>
      <c r="AS102" s="33"/>
      <c r="AT102" s="33"/>
      <c r="AU102" s="33"/>
      <c r="AV102" s="33"/>
      <c r="AW102" s="33"/>
      <c r="AX102" s="33"/>
      <c r="AY102" s="33"/>
      <c r="AZ102" s="33"/>
      <c r="BA102" s="33"/>
      <c r="BB102" s="33"/>
      <c r="BC102" s="33"/>
      <c r="BD102" s="33"/>
      <c r="BE102" s="33"/>
      <c r="BF102" s="33"/>
      <c r="BG102" s="33"/>
      <c r="BH102" s="33"/>
      <c r="BI102" s="33"/>
      <c r="BJ102" s="33"/>
      <c r="BK102" s="33"/>
      <c r="BL102" s="33"/>
      <c r="BM102" s="33"/>
      <c r="BN102" s="33"/>
      <c r="BO102" s="33"/>
      <c r="BP102" s="33"/>
      <c r="BQ102" s="33"/>
      <c r="BR102" s="33"/>
      <c r="BS102" s="33"/>
      <c r="BT102" s="33"/>
      <c r="BU102" s="33"/>
      <c r="BV102" s="33"/>
      <c r="BW102" s="33"/>
      <c r="BX102" s="33"/>
      <c r="BY102" s="33"/>
      <c r="BZ102" s="33"/>
      <c r="CA102" s="33"/>
      <c r="CB102" s="33"/>
      <c r="CC102" s="33"/>
      <c r="CD102" s="33"/>
      <c r="CE102" s="33"/>
      <c r="CF102" s="33"/>
      <c r="CG102" s="33"/>
      <c r="CH102" s="33"/>
      <c r="CI102" s="33"/>
      <c r="CJ102" s="33"/>
      <c r="CK102" s="33"/>
      <c r="CL102" s="33"/>
      <c r="CM102" s="33"/>
      <c r="CN102" s="33"/>
      <c r="CO102" s="33"/>
      <c r="CP102" s="33"/>
      <c r="CQ102" s="33"/>
      <c r="CR102" s="33"/>
      <c r="CS102" s="33"/>
      <c r="CT102" s="33"/>
      <c r="CU102" s="33"/>
      <c r="CV102" s="33"/>
      <c r="CW102" s="33"/>
      <c r="CX102" s="33"/>
      <c r="CY102" s="33"/>
      <c r="CZ102" s="33"/>
      <c r="DA102" s="33"/>
      <c r="DB102" s="33"/>
      <c r="DC102" s="33"/>
      <c r="DD102" s="33"/>
      <c r="DE102" s="33"/>
      <c r="DF102" s="33"/>
      <c r="DG102" s="33"/>
      <c r="DH102" s="33"/>
      <c r="DI102" s="33"/>
      <c r="DJ102" s="33"/>
      <c r="DK102" s="33"/>
      <c r="DL102" s="33"/>
      <c r="DM102" s="33"/>
      <c r="DN102" s="33"/>
      <c r="DO102" s="33"/>
      <c r="DP102" s="33"/>
      <c r="DQ102" s="33"/>
      <c r="DR102" s="33"/>
      <c r="DS102" s="33"/>
      <c r="DT102" s="33"/>
      <c r="DU102" s="33"/>
      <c r="DV102" s="33"/>
      <c r="DW102" s="33"/>
      <c r="DX102" s="33"/>
      <c r="DY102" s="33"/>
      <c r="DZ102" s="33"/>
      <c r="EA102" s="33"/>
      <c r="EB102" s="33"/>
      <c r="EC102" s="33"/>
      <c r="ED102" s="33"/>
      <c r="EE102" s="33"/>
      <c r="EF102" s="33"/>
      <c r="EG102" s="33"/>
      <c r="EH102" s="33"/>
      <c r="EI102" s="33"/>
      <c r="EJ102" s="33"/>
      <c r="EK102" s="33"/>
      <c r="EL102" s="33"/>
      <c r="EM102" s="33"/>
      <c r="EN102" s="33"/>
      <c r="EO102" s="33"/>
      <c r="EP102" s="33"/>
      <c r="EQ102" s="33"/>
      <c r="ER102" s="33"/>
      <c r="ES102" s="33"/>
      <c r="ET102" s="33"/>
      <c r="EU102" s="33"/>
      <c r="EV102" s="33"/>
      <c r="EW102" s="33"/>
      <c r="EX102" s="33"/>
      <c r="EY102" s="33"/>
      <c r="EZ102" s="33"/>
      <c r="FA102" s="33"/>
      <c r="FB102" s="33"/>
      <c r="FC102" s="33"/>
      <c r="FD102" s="33"/>
      <c r="FE102" s="33"/>
      <c r="FF102" s="33"/>
      <c r="FG102" s="33"/>
      <c r="FH102" s="33"/>
      <c r="FI102" s="33"/>
      <c r="FJ102" s="33"/>
      <c r="FK102" s="33"/>
      <c r="FL102" s="33"/>
      <c r="FM102" s="33"/>
      <c r="FN102" s="33"/>
      <c r="FO102" s="33"/>
      <c r="FP102" s="33"/>
      <c r="FQ102" s="33"/>
      <c r="FR102" s="33"/>
      <c r="FS102" s="33"/>
      <c r="FT102" s="33"/>
      <c r="FU102" s="33"/>
      <c r="FV102" s="33"/>
      <c r="FW102" s="33"/>
      <c r="FX102" s="33"/>
      <c r="FY102" s="33"/>
      <c r="FZ102" s="33"/>
      <c r="GA102" s="33"/>
      <c r="GB102" s="33"/>
      <c r="GC102" s="33"/>
      <c r="GD102" s="33"/>
      <c r="GE102" s="57"/>
      <c r="GF102" s="57"/>
      <c r="GG102" s="57"/>
      <c r="GH102" s="57"/>
      <c r="GI102" s="57"/>
      <c r="GJ102" s="57"/>
      <c r="GK102" s="57"/>
      <c r="GL102" s="57"/>
      <c r="GM102" s="57"/>
      <c r="GN102" s="57"/>
    </row>
    <row r="103" spans="1:196" s="8" customFormat="1" ht="23.25" hidden="1" customHeight="1" thickBot="1">
      <c r="A103" s="166">
        <v>22</v>
      </c>
      <c r="B103" s="112">
        <v>180404</v>
      </c>
      <c r="C103" s="113" t="s">
        <v>180</v>
      </c>
      <c r="D103" s="113" t="s">
        <v>88</v>
      </c>
      <c r="E103" s="147" t="s">
        <v>89</v>
      </c>
      <c r="F103" s="201"/>
      <c r="G103" s="202"/>
      <c r="H103" s="278"/>
      <c r="I103" s="284">
        <f t="shared" si="23"/>
        <v>0</v>
      </c>
      <c r="J103" s="212">
        <f t="shared" si="21"/>
        <v>0</v>
      </c>
      <c r="K103" s="215" t="e">
        <f t="shared" ref="K103:K121" si="25">H103/G103</f>
        <v>#DIV/0!</v>
      </c>
      <c r="L103" s="182"/>
      <c r="M103" s="183"/>
      <c r="N103" s="183"/>
      <c r="O103" s="279"/>
      <c r="P103" s="183">
        <f t="shared" si="22"/>
        <v>0</v>
      </c>
      <c r="Q103" s="190" t="e">
        <f t="shared" si="20"/>
        <v>#DIV/0!</v>
      </c>
      <c r="R103" s="182">
        <f t="shared" si="16"/>
        <v>0</v>
      </c>
      <c r="S103" s="212">
        <f t="shared" si="17"/>
        <v>0</v>
      </c>
      <c r="T103" s="183">
        <f t="shared" si="17"/>
        <v>0</v>
      </c>
      <c r="U103" s="213">
        <f t="shared" si="17"/>
        <v>0</v>
      </c>
      <c r="V103" s="183">
        <f t="shared" si="24"/>
        <v>0</v>
      </c>
      <c r="W103" s="215" t="e">
        <f t="shared" si="18"/>
        <v>#DIV/0!</v>
      </c>
      <c r="X103" s="37"/>
      <c r="Y103" s="37"/>
      <c r="Z103" s="37"/>
      <c r="AA103" s="37"/>
      <c r="AB103" s="37"/>
      <c r="AC103" s="37"/>
      <c r="AD103" s="37"/>
      <c r="AE103" s="37"/>
      <c r="AF103" s="37"/>
      <c r="AG103" s="37"/>
      <c r="AH103" s="37"/>
      <c r="AI103" s="37"/>
      <c r="AJ103" s="37"/>
      <c r="AK103" s="37"/>
      <c r="AL103" s="37"/>
      <c r="AM103" s="37"/>
      <c r="AN103" s="37"/>
      <c r="AO103" s="37"/>
      <c r="AP103" s="37"/>
      <c r="AQ103" s="37"/>
      <c r="AR103" s="33"/>
      <c r="AS103" s="33"/>
      <c r="AT103" s="33"/>
      <c r="AU103" s="33"/>
      <c r="AV103" s="33"/>
      <c r="AW103" s="33"/>
      <c r="AX103" s="33"/>
      <c r="AY103" s="33"/>
      <c r="AZ103" s="33"/>
      <c r="BA103" s="33"/>
      <c r="BB103" s="33"/>
      <c r="BC103" s="33"/>
      <c r="BD103" s="33"/>
      <c r="BE103" s="33"/>
      <c r="BF103" s="33"/>
      <c r="BG103" s="33"/>
      <c r="BH103" s="33"/>
      <c r="BI103" s="33"/>
      <c r="BJ103" s="33"/>
      <c r="BK103" s="33"/>
      <c r="BL103" s="33"/>
      <c r="BM103" s="33"/>
      <c r="BN103" s="33"/>
      <c r="BO103" s="33"/>
      <c r="BP103" s="33"/>
      <c r="BQ103" s="33"/>
      <c r="BR103" s="33"/>
      <c r="BS103" s="33"/>
      <c r="BT103" s="33"/>
      <c r="BU103" s="33"/>
      <c r="BV103" s="33"/>
      <c r="BW103" s="33"/>
      <c r="BX103" s="33"/>
      <c r="BY103" s="33"/>
      <c r="BZ103" s="33"/>
      <c r="CA103" s="33"/>
      <c r="CB103" s="33"/>
      <c r="CC103" s="33"/>
      <c r="CD103" s="33"/>
      <c r="CE103" s="33"/>
      <c r="CF103" s="33"/>
      <c r="CG103" s="33"/>
      <c r="CH103" s="33"/>
      <c r="CI103" s="33"/>
      <c r="CJ103" s="33"/>
      <c r="CK103" s="33"/>
      <c r="CL103" s="33"/>
      <c r="CM103" s="33"/>
      <c r="CN103" s="33"/>
      <c r="CO103" s="33"/>
      <c r="CP103" s="33"/>
      <c r="CQ103" s="33"/>
      <c r="CR103" s="33"/>
      <c r="CS103" s="33"/>
      <c r="CT103" s="33"/>
      <c r="CU103" s="33"/>
      <c r="CV103" s="33"/>
      <c r="CW103" s="33"/>
      <c r="CX103" s="33"/>
      <c r="CY103" s="33"/>
      <c r="CZ103" s="33"/>
      <c r="DA103" s="33"/>
      <c r="DB103" s="33"/>
      <c r="DC103" s="33"/>
      <c r="DD103" s="33"/>
      <c r="DE103" s="33"/>
      <c r="DF103" s="33"/>
      <c r="DG103" s="33"/>
      <c r="DH103" s="33"/>
      <c r="DI103" s="33"/>
      <c r="DJ103" s="33"/>
      <c r="DK103" s="33"/>
      <c r="DL103" s="33"/>
      <c r="DM103" s="33"/>
      <c r="DN103" s="33"/>
      <c r="DO103" s="33"/>
      <c r="DP103" s="33"/>
      <c r="DQ103" s="33"/>
      <c r="DR103" s="33"/>
      <c r="DS103" s="33"/>
      <c r="DT103" s="33"/>
      <c r="DU103" s="33"/>
      <c r="DV103" s="33"/>
      <c r="DW103" s="33"/>
      <c r="DX103" s="33"/>
      <c r="DY103" s="33"/>
      <c r="DZ103" s="33"/>
      <c r="EA103" s="33"/>
      <c r="EB103" s="33"/>
      <c r="EC103" s="33"/>
      <c r="ED103" s="33"/>
      <c r="EE103" s="33"/>
      <c r="EF103" s="33"/>
      <c r="EG103" s="33"/>
      <c r="EH103" s="33"/>
      <c r="EI103" s="33"/>
      <c r="EJ103" s="33"/>
      <c r="EK103" s="33"/>
      <c r="EL103" s="33"/>
      <c r="EM103" s="33"/>
      <c r="EN103" s="33"/>
      <c r="EO103" s="33"/>
      <c r="EP103" s="33"/>
      <c r="EQ103" s="33"/>
      <c r="ER103" s="33"/>
      <c r="ES103" s="33"/>
      <c r="ET103" s="33"/>
      <c r="EU103" s="33"/>
      <c r="EV103" s="33"/>
      <c r="EW103" s="33"/>
      <c r="EX103" s="33"/>
      <c r="EY103" s="33"/>
      <c r="EZ103" s="33"/>
      <c r="FA103" s="33"/>
      <c r="FB103" s="33"/>
      <c r="FC103" s="33"/>
      <c r="FD103" s="33"/>
      <c r="FE103" s="33"/>
      <c r="FF103" s="33"/>
      <c r="FG103" s="33"/>
      <c r="FH103" s="33"/>
      <c r="FI103" s="33"/>
      <c r="FJ103" s="33"/>
      <c r="FK103" s="33"/>
      <c r="FL103" s="33"/>
      <c r="FM103" s="33"/>
      <c r="FN103" s="33"/>
      <c r="FO103" s="33"/>
      <c r="FP103" s="33"/>
      <c r="FQ103" s="33"/>
      <c r="FR103" s="33"/>
      <c r="FS103" s="33"/>
      <c r="FT103" s="33"/>
      <c r="FU103" s="33"/>
      <c r="FV103" s="33"/>
      <c r="FW103" s="33"/>
      <c r="FX103" s="33"/>
      <c r="FY103" s="33"/>
      <c r="FZ103" s="33"/>
      <c r="GA103" s="33"/>
      <c r="GB103" s="33"/>
      <c r="GC103" s="33"/>
      <c r="GD103" s="33"/>
      <c r="GE103" s="57"/>
      <c r="GF103" s="57"/>
      <c r="GG103" s="57"/>
      <c r="GH103" s="57"/>
      <c r="GI103" s="57"/>
      <c r="GJ103" s="57"/>
      <c r="GK103" s="57"/>
      <c r="GL103" s="57"/>
      <c r="GM103" s="57"/>
      <c r="GN103" s="57"/>
    </row>
    <row r="104" spans="1:196" s="156" customFormat="1" ht="40.9" customHeight="1">
      <c r="A104" s="166">
        <v>16</v>
      </c>
      <c r="B104" s="157"/>
      <c r="C104" s="113" t="s">
        <v>260</v>
      </c>
      <c r="D104" s="113" t="s">
        <v>84</v>
      </c>
      <c r="E104" s="147" t="s">
        <v>274</v>
      </c>
      <c r="F104" s="201"/>
      <c r="G104" s="202"/>
      <c r="H104" s="278"/>
      <c r="I104" s="203">
        <f t="shared" si="23"/>
        <v>0</v>
      </c>
      <c r="J104" s="183">
        <f t="shared" si="21"/>
        <v>0</v>
      </c>
      <c r="K104" s="185"/>
      <c r="L104" s="182">
        <v>2500</v>
      </c>
      <c r="M104" s="183">
        <v>2500</v>
      </c>
      <c r="N104" s="183">
        <v>2500</v>
      </c>
      <c r="O104" s="278">
        <v>2499.1999999999998</v>
      </c>
      <c r="P104" s="183">
        <f t="shared" si="22"/>
        <v>-0.8000000000001819</v>
      </c>
      <c r="Q104" s="185">
        <f t="shared" si="20"/>
        <v>0.9996799999999999</v>
      </c>
      <c r="R104" s="182">
        <f t="shared" si="16"/>
        <v>2500</v>
      </c>
      <c r="S104" s="183">
        <f t="shared" si="17"/>
        <v>2500</v>
      </c>
      <c r="T104" s="183">
        <f t="shared" si="17"/>
        <v>2500</v>
      </c>
      <c r="U104" s="213">
        <f t="shared" si="17"/>
        <v>2499.1999999999998</v>
      </c>
      <c r="V104" s="183">
        <f t="shared" si="24"/>
        <v>-0.8000000000001819</v>
      </c>
      <c r="W104" s="215">
        <f t="shared" si="18"/>
        <v>0.9996799999999999</v>
      </c>
      <c r="X104" s="41"/>
      <c r="Y104" s="41"/>
      <c r="Z104" s="41"/>
      <c r="AA104" s="41"/>
      <c r="AB104" s="41"/>
      <c r="AC104" s="41"/>
      <c r="AD104" s="41"/>
      <c r="AE104" s="41"/>
      <c r="AF104" s="41"/>
      <c r="AG104" s="41"/>
      <c r="AH104" s="41"/>
      <c r="AI104" s="41"/>
      <c r="AJ104" s="41"/>
      <c r="AK104" s="41"/>
      <c r="AL104" s="41"/>
      <c r="AM104" s="41"/>
      <c r="AN104" s="41"/>
      <c r="AO104" s="41"/>
      <c r="AP104" s="41"/>
      <c r="AQ104" s="41"/>
      <c r="AR104" s="32"/>
      <c r="AS104" s="32"/>
      <c r="AT104" s="32"/>
      <c r="AU104" s="32"/>
      <c r="AV104" s="32"/>
      <c r="AW104" s="32"/>
      <c r="AX104" s="32"/>
      <c r="AY104" s="32"/>
      <c r="AZ104" s="32"/>
      <c r="BA104" s="32"/>
      <c r="BB104" s="32"/>
      <c r="BC104" s="32"/>
      <c r="BD104" s="32"/>
      <c r="BE104" s="32"/>
      <c r="BF104" s="32"/>
      <c r="BG104" s="32"/>
      <c r="BH104" s="32"/>
      <c r="BI104" s="32"/>
      <c r="BJ104" s="32"/>
      <c r="BK104" s="32"/>
      <c r="BL104" s="32"/>
      <c r="BM104" s="32"/>
      <c r="BN104" s="32"/>
      <c r="BO104" s="32"/>
      <c r="BP104" s="32"/>
      <c r="BQ104" s="32"/>
      <c r="BR104" s="32"/>
      <c r="BS104" s="32"/>
      <c r="BT104" s="32"/>
      <c r="BU104" s="32"/>
      <c r="BV104" s="32"/>
      <c r="BW104" s="32"/>
      <c r="BX104" s="32"/>
      <c r="BY104" s="32"/>
      <c r="BZ104" s="32"/>
      <c r="CA104" s="32"/>
      <c r="CB104" s="32"/>
      <c r="CC104" s="32"/>
      <c r="CD104" s="32"/>
      <c r="CE104" s="32"/>
      <c r="CF104" s="32"/>
      <c r="CG104" s="32"/>
      <c r="CH104" s="32"/>
      <c r="CI104" s="32"/>
      <c r="CJ104" s="32"/>
      <c r="CK104" s="32"/>
      <c r="CL104" s="32"/>
      <c r="CM104" s="32"/>
      <c r="CN104" s="32"/>
      <c r="CO104" s="32"/>
      <c r="CP104" s="32"/>
      <c r="CQ104" s="32"/>
      <c r="CR104" s="32"/>
      <c r="CS104" s="32"/>
      <c r="CT104" s="32"/>
      <c r="CU104" s="32"/>
      <c r="CV104" s="32"/>
      <c r="CW104" s="32"/>
      <c r="CX104" s="32"/>
      <c r="CY104" s="32"/>
      <c r="CZ104" s="32"/>
      <c r="DA104" s="32"/>
      <c r="DB104" s="32"/>
      <c r="DC104" s="32"/>
      <c r="DD104" s="32"/>
      <c r="DE104" s="32"/>
      <c r="DF104" s="32"/>
      <c r="DG104" s="32"/>
      <c r="DH104" s="32"/>
      <c r="DI104" s="32"/>
      <c r="DJ104" s="32"/>
      <c r="DK104" s="32"/>
      <c r="DL104" s="32"/>
      <c r="DM104" s="32"/>
      <c r="DN104" s="32"/>
      <c r="DO104" s="32"/>
      <c r="DP104" s="32"/>
      <c r="DQ104" s="32"/>
      <c r="DR104" s="32"/>
      <c r="DS104" s="32"/>
      <c r="DT104" s="32"/>
      <c r="DU104" s="32"/>
      <c r="DV104" s="32"/>
      <c r="DW104" s="32"/>
      <c r="DX104" s="32"/>
      <c r="DY104" s="32"/>
      <c r="DZ104" s="32"/>
      <c r="EA104" s="32"/>
      <c r="EB104" s="32"/>
      <c r="EC104" s="32"/>
      <c r="ED104" s="32"/>
      <c r="EE104" s="32"/>
      <c r="EF104" s="32"/>
      <c r="EG104" s="32"/>
      <c r="EH104" s="32"/>
      <c r="EI104" s="32"/>
      <c r="EJ104" s="32"/>
      <c r="EK104" s="32"/>
      <c r="EL104" s="32"/>
      <c r="EM104" s="32"/>
      <c r="EN104" s="32"/>
      <c r="EO104" s="32"/>
      <c r="EP104" s="32"/>
      <c r="EQ104" s="32"/>
      <c r="ER104" s="32"/>
      <c r="ES104" s="32"/>
      <c r="ET104" s="32"/>
      <c r="EU104" s="32"/>
      <c r="EV104" s="32"/>
      <c r="EW104" s="32"/>
      <c r="EX104" s="32"/>
      <c r="EY104" s="32"/>
      <c r="EZ104" s="32"/>
      <c r="FA104" s="32"/>
      <c r="FB104" s="32"/>
      <c r="FC104" s="32"/>
      <c r="FD104" s="32"/>
      <c r="FE104" s="32"/>
      <c r="FF104" s="32"/>
      <c r="FG104" s="32"/>
      <c r="FH104" s="32"/>
      <c r="FI104" s="32"/>
      <c r="FJ104" s="32"/>
      <c r="FK104" s="32"/>
      <c r="FL104" s="32"/>
      <c r="FM104" s="32"/>
      <c r="FN104" s="32"/>
      <c r="FO104" s="32"/>
      <c r="FP104" s="32"/>
      <c r="FQ104" s="32"/>
      <c r="FR104" s="32"/>
      <c r="FS104" s="32"/>
      <c r="FT104" s="32"/>
      <c r="FU104" s="32"/>
      <c r="FV104" s="32"/>
      <c r="FW104" s="32"/>
      <c r="FX104" s="32"/>
      <c r="FY104" s="32"/>
      <c r="FZ104" s="32"/>
      <c r="GA104" s="32"/>
      <c r="GB104" s="32"/>
      <c r="GC104" s="32"/>
      <c r="GD104" s="32"/>
      <c r="GE104" s="32"/>
      <c r="GF104" s="32"/>
      <c r="GG104" s="32"/>
      <c r="GH104" s="32"/>
      <c r="GI104" s="32"/>
      <c r="GJ104" s="32"/>
      <c r="GK104" s="32"/>
      <c r="GL104" s="32"/>
      <c r="GM104" s="32"/>
      <c r="GN104" s="32"/>
    </row>
    <row r="105" spans="1:196" s="156" customFormat="1" ht="54.6" hidden="1" customHeight="1">
      <c r="A105" s="166">
        <v>24</v>
      </c>
      <c r="B105" s="157"/>
      <c r="C105" s="113" t="s">
        <v>182</v>
      </c>
      <c r="D105" s="113" t="s">
        <v>92</v>
      </c>
      <c r="E105" s="147" t="s">
        <v>183</v>
      </c>
      <c r="F105" s="201"/>
      <c r="G105" s="202"/>
      <c r="H105" s="278"/>
      <c r="I105" s="184">
        <f t="shared" si="23"/>
        <v>0</v>
      </c>
      <c r="J105" s="183">
        <f t="shared" si="21"/>
        <v>0</v>
      </c>
      <c r="K105" s="185" t="e">
        <f t="shared" si="25"/>
        <v>#DIV/0!</v>
      </c>
      <c r="L105" s="182"/>
      <c r="M105" s="183"/>
      <c r="N105" s="183"/>
      <c r="O105" s="278"/>
      <c r="P105" s="183">
        <f t="shared" si="22"/>
        <v>0</v>
      </c>
      <c r="Q105" s="185" t="e">
        <f t="shared" si="20"/>
        <v>#DIV/0!</v>
      </c>
      <c r="R105" s="182">
        <f t="shared" si="16"/>
        <v>0</v>
      </c>
      <c r="S105" s="183">
        <f t="shared" si="17"/>
        <v>0</v>
      </c>
      <c r="T105" s="183">
        <f t="shared" si="17"/>
        <v>0</v>
      </c>
      <c r="U105" s="213">
        <f t="shared" si="17"/>
        <v>0</v>
      </c>
      <c r="V105" s="183">
        <f t="shared" si="24"/>
        <v>0</v>
      </c>
      <c r="W105" s="185" t="e">
        <f t="shared" si="18"/>
        <v>#DIV/0!</v>
      </c>
      <c r="X105" s="41"/>
      <c r="Y105" s="41"/>
      <c r="Z105" s="41"/>
      <c r="AA105" s="41"/>
      <c r="AB105" s="41"/>
      <c r="AC105" s="41"/>
      <c r="AD105" s="41"/>
      <c r="AE105" s="41"/>
      <c r="AF105" s="41"/>
      <c r="AG105" s="41"/>
      <c r="AH105" s="41"/>
      <c r="AI105" s="41"/>
      <c r="AJ105" s="41"/>
      <c r="AK105" s="41"/>
      <c r="AL105" s="41"/>
      <c r="AM105" s="41"/>
      <c r="AN105" s="41"/>
      <c r="AO105" s="41"/>
      <c r="AP105" s="41"/>
      <c r="AQ105" s="41"/>
      <c r="AR105" s="32"/>
      <c r="AS105" s="32"/>
      <c r="AT105" s="32"/>
      <c r="AU105" s="32"/>
      <c r="AV105" s="32"/>
      <c r="AW105" s="32"/>
      <c r="AX105" s="32"/>
      <c r="AY105" s="32"/>
      <c r="AZ105" s="32"/>
      <c r="BA105" s="32"/>
      <c r="BB105" s="32"/>
      <c r="BC105" s="32"/>
      <c r="BD105" s="32"/>
      <c r="BE105" s="32"/>
      <c r="BF105" s="32"/>
      <c r="BG105" s="32"/>
      <c r="BH105" s="32"/>
      <c r="BI105" s="32"/>
      <c r="BJ105" s="32"/>
      <c r="BK105" s="32"/>
      <c r="BL105" s="32"/>
      <c r="BM105" s="32"/>
      <c r="BN105" s="32"/>
      <c r="BO105" s="32"/>
      <c r="BP105" s="32"/>
      <c r="BQ105" s="32"/>
      <c r="BR105" s="32"/>
      <c r="BS105" s="32"/>
      <c r="BT105" s="32"/>
      <c r="BU105" s="32"/>
      <c r="BV105" s="32"/>
      <c r="BW105" s="32"/>
      <c r="BX105" s="32"/>
      <c r="BY105" s="32"/>
      <c r="BZ105" s="32"/>
      <c r="CA105" s="32"/>
      <c r="CB105" s="32"/>
      <c r="CC105" s="32"/>
      <c r="CD105" s="32"/>
      <c r="CE105" s="32"/>
      <c r="CF105" s="32"/>
      <c r="CG105" s="32"/>
      <c r="CH105" s="32"/>
      <c r="CI105" s="32"/>
      <c r="CJ105" s="32"/>
      <c r="CK105" s="32"/>
      <c r="CL105" s="32"/>
      <c r="CM105" s="32"/>
      <c r="CN105" s="32"/>
      <c r="CO105" s="32"/>
      <c r="CP105" s="32"/>
      <c r="CQ105" s="32"/>
      <c r="CR105" s="32"/>
      <c r="CS105" s="32"/>
      <c r="CT105" s="32"/>
      <c r="CU105" s="32"/>
      <c r="CV105" s="32"/>
      <c r="CW105" s="32"/>
      <c r="CX105" s="32"/>
      <c r="CY105" s="32"/>
      <c r="CZ105" s="32"/>
      <c r="DA105" s="32"/>
      <c r="DB105" s="32"/>
      <c r="DC105" s="32"/>
      <c r="DD105" s="32"/>
      <c r="DE105" s="32"/>
      <c r="DF105" s="32"/>
      <c r="DG105" s="32"/>
      <c r="DH105" s="32"/>
      <c r="DI105" s="32"/>
      <c r="DJ105" s="32"/>
      <c r="DK105" s="32"/>
      <c r="DL105" s="32"/>
      <c r="DM105" s="32"/>
      <c r="DN105" s="32"/>
      <c r="DO105" s="32"/>
      <c r="DP105" s="32"/>
      <c r="DQ105" s="32"/>
      <c r="DR105" s="32"/>
      <c r="DS105" s="32"/>
      <c r="DT105" s="32"/>
      <c r="DU105" s="32"/>
      <c r="DV105" s="32"/>
      <c r="DW105" s="32"/>
      <c r="DX105" s="32"/>
      <c r="DY105" s="32"/>
      <c r="DZ105" s="32"/>
      <c r="EA105" s="32"/>
      <c r="EB105" s="32"/>
      <c r="EC105" s="32"/>
      <c r="ED105" s="32"/>
      <c r="EE105" s="32"/>
      <c r="EF105" s="32"/>
      <c r="EG105" s="32"/>
      <c r="EH105" s="32"/>
      <c r="EI105" s="32"/>
      <c r="EJ105" s="32"/>
      <c r="EK105" s="32"/>
      <c r="EL105" s="32"/>
      <c r="EM105" s="32"/>
      <c r="EN105" s="32"/>
      <c r="EO105" s="32"/>
      <c r="EP105" s="32"/>
      <c r="EQ105" s="32"/>
      <c r="ER105" s="32"/>
      <c r="ES105" s="32"/>
      <c r="ET105" s="32"/>
      <c r="EU105" s="32"/>
      <c r="EV105" s="32"/>
      <c r="EW105" s="32"/>
      <c r="EX105" s="32"/>
      <c r="EY105" s="32"/>
      <c r="EZ105" s="32"/>
      <c r="FA105" s="32"/>
      <c r="FB105" s="32"/>
      <c r="FC105" s="32"/>
      <c r="FD105" s="32"/>
      <c r="FE105" s="32"/>
      <c r="FF105" s="32"/>
      <c r="FG105" s="32"/>
      <c r="FH105" s="32"/>
      <c r="FI105" s="32"/>
      <c r="FJ105" s="32"/>
      <c r="FK105" s="32"/>
      <c r="FL105" s="32"/>
      <c r="FM105" s="32"/>
      <c r="FN105" s="32"/>
      <c r="FO105" s="32"/>
      <c r="FP105" s="32"/>
      <c r="FQ105" s="32"/>
      <c r="FR105" s="32"/>
      <c r="FS105" s="32"/>
      <c r="FT105" s="32"/>
      <c r="FU105" s="32"/>
      <c r="FV105" s="32"/>
      <c r="FW105" s="32"/>
      <c r="FX105" s="32"/>
      <c r="FY105" s="32"/>
      <c r="FZ105" s="32"/>
      <c r="GA105" s="32"/>
      <c r="GB105" s="32"/>
      <c r="GC105" s="32"/>
      <c r="GD105" s="32"/>
      <c r="GE105" s="32"/>
      <c r="GF105" s="32"/>
      <c r="GG105" s="32"/>
      <c r="GH105" s="32"/>
      <c r="GI105" s="32"/>
      <c r="GJ105" s="32"/>
      <c r="GK105" s="32"/>
      <c r="GL105" s="32"/>
      <c r="GM105" s="32"/>
      <c r="GN105" s="32"/>
    </row>
    <row r="106" spans="1:196" s="310" customFormat="1" ht="118.9" hidden="1" customHeight="1">
      <c r="A106" s="325"/>
      <c r="B106" s="300"/>
      <c r="C106" s="301"/>
      <c r="D106" s="300"/>
      <c r="E106" s="302" t="s">
        <v>245</v>
      </c>
      <c r="F106" s="303"/>
      <c r="G106" s="304"/>
      <c r="H106" s="256"/>
      <c r="I106" s="305">
        <f t="shared" si="23"/>
        <v>0</v>
      </c>
      <c r="J106" s="195">
        <f t="shared" si="21"/>
        <v>0</v>
      </c>
      <c r="K106" s="306" t="e">
        <f t="shared" si="25"/>
        <v>#DIV/0!</v>
      </c>
      <c r="L106" s="307"/>
      <c r="M106" s="195"/>
      <c r="N106" s="195"/>
      <c r="O106" s="236"/>
      <c r="P106" s="195">
        <f t="shared" si="22"/>
        <v>0</v>
      </c>
      <c r="Q106" s="306" t="e">
        <f t="shared" si="20"/>
        <v>#DIV/0!</v>
      </c>
      <c r="R106" s="307">
        <f t="shared" si="16"/>
        <v>0</v>
      </c>
      <c r="S106" s="195">
        <f t="shared" si="17"/>
        <v>0</v>
      </c>
      <c r="T106" s="195">
        <f t="shared" si="17"/>
        <v>0</v>
      </c>
      <c r="U106" s="236">
        <f t="shared" si="17"/>
        <v>0</v>
      </c>
      <c r="V106" s="195">
        <f t="shared" si="24"/>
        <v>0</v>
      </c>
      <c r="W106" s="306" t="e">
        <f t="shared" si="18"/>
        <v>#DIV/0!</v>
      </c>
      <c r="X106" s="308"/>
      <c r="Y106" s="308"/>
      <c r="Z106" s="308"/>
      <c r="AA106" s="308"/>
      <c r="AB106" s="308"/>
      <c r="AC106" s="308"/>
      <c r="AD106" s="308"/>
      <c r="AE106" s="308"/>
      <c r="AF106" s="308"/>
      <c r="AG106" s="308"/>
      <c r="AH106" s="308"/>
      <c r="AI106" s="308"/>
      <c r="AJ106" s="308"/>
      <c r="AK106" s="308"/>
      <c r="AL106" s="308"/>
      <c r="AM106" s="308"/>
      <c r="AN106" s="308"/>
      <c r="AO106" s="308"/>
      <c r="AP106" s="308"/>
      <c r="AQ106" s="308"/>
      <c r="AR106" s="308"/>
      <c r="AS106" s="308"/>
      <c r="AT106" s="308"/>
      <c r="AU106" s="308"/>
      <c r="AV106" s="308"/>
      <c r="AW106" s="308"/>
      <c r="AX106" s="308"/>
      <c r="AY106" s="308"/>
      <c r="AZ106" s="308"/>
      <c r="BA106" s="308"/>
      <c r="BB106" s="308"/>
      <c r="BC106" s="308"/>
      <c r="BD106" s="308"/>
      <c r="BE106" s="308"/>
      <c r="BF106" s="308"/>
      <c r="BG106" s="308"/>
      <c r="BH106" s="308"/>
      <c r="BI106" s="308"/>
      <c r="BJ106" s="308"/>
      <c r="BK106" s="308"/>
      <c r="BL106" s="308"/>
      <c r="BM106" s="308"/>
      <c r="BN106" s="308"/>
      <c r="BO106" s="308"/>
      <c r="BP106" s="308"/>
      <c r="BQ106" s="308"/>
      <c r="BR106" s="308"/>
      <c r="BS106" s="308"/>
      <c r="BT106" s="308"/>
      <c r="BU106" s="308"/>
      <c r="BV106" s="308"/>
      <c r="BW106" s="308"/>
      <c r="BX106" s="308"/>
      <c r="BY106" s="308"/>
      <c r="BZ106" s="308"/>
      <c r="CA106" s="308"/>
      <c r="CB106" s="308"/>
      <c r="CC106" s="308"/>
      <c r="CD106" s="308"/>
      <c r="CE106" s="308"/>
      <c r="CF106" s="308"/>
      <c r="CG106" s="308"/>
      <c r="CH106" s="308"/>
      <c r="CI106" s="308"/>
      <c r="CJ106" s="308"/>
      <c r="CK106" s="308"/>
      <c r="CL106" s="308"/>
      <c r="CM106" s="308"/>
      <c r="CN106" s="308"/>
      <c r="CO106" s="308"/>
      <c r="CP106" s="308"/>
      <c r="CQ106" s="308"/>
      <c r="CR106" s="308"/>
      <c r="CS106" s="308"/>
      <c r="CT106" s="308"/>
      <c r="CU106" s="308"/>
      <c r="CV106" s="308"/>
      <c r="CW106" s="308"/>
      <c r="CX106" s="308"/>
      <c r="CY106" s="308"/>
      <c r="CZ106" s="308"/>
      <c r="DA106" s="308"/>
      <c r="DB106" s="308"/>
      <c r="DC106" s="308"/>
      <c r="DD106" s="308"/>
      <c r="DE106" s="308"/>
      <c r="DF106" s="308"/>
      <c r="DG106" s="308"/>
      <c r="DH106" s="308"/>
      <c r="DI106" s="308"/>
      <c r="DJ106" s="308"/>
      <c r="DK106" s="308"/>
      <c r="DL106" s="308"/>
      <c r="DM106" s="308"/>
      <c r="DN106" s="308"/>
      <c r="DO106" s="308"/>
      <c r="DP106" s="308"/>
      <c r="DQ106" s="308"/>
      <c r="DR106" s="308"/>
      <c r="DS106" s="308"/>
      <c r="DT106" s="308"/>
      <c r="DU106" s="308"/>
      <c r="DV106" s="308"/>
      <c r="DW106" s="308"/>
      <c r="DX106" s="308"/>
      <c r="DY106" s="308"/>
      <c r="DZ106" s="308"/>
      <c r="EA106" s="308"/>
      <c r="EB106" s="308"/>
      <c r="EC106" s="308"/>
      <c r="ED106" s="308"/>
      <c r="EE106" s="308"/>
      <c r="EF106" s="308"/>
      <c r="EG106" s="308"/>
      <c r="EH106" s="308"/>
      <c r="EI106" s="308"/>
      <c r="EJ106" s="308"/>
      <c r="EK106" s="308"/>
      <c r="EL106" s="308"/>
      <c r="EM106" s="308"/>
      <c r="EN106" s="308"/>
      <c r="EO106" s="308"/>
      <c r="EP106" s="308"/>
      <c r="EQ106" s="308"/>
      <c r="ER106" s="308"/>
      <c r="ES106" s="308"/>
      <c r="ET106" s="308"/>
      <c r="EU106" s="308"/>
      <c r="EV106" s="308"/>
      <c r="EW106" s="308"/>
      <c r="EX106" s="308"/>
      <c r="EY106" s="308"/>
      <c r="EZ106" s="308"/>
      <c r="FA106" s="308"/>
      <c r="FB106" s="308"/>
      <c r="FC106" s="308"/>
      <c r="FD106" s="308"/>
      <c r="FE106" s="308"/>
      <c r="FF106" s="308"/>
      <c r="FG106" s="308"/>
      <c r="FH106" s="308"/>
      <c r="FI106" s="308"/>
      <c r="FJ106" s="308"/>
      <c r="FK106" s="308"/>
      <c r="FL106" s="308"/>
      <c r="FM106" s="308"/>
      <c r="FN106" s="308"/>
      <c r="FO106" s="308"/>
      <c r="FP106" s="308"/>
      <c r="FQ106" s="308"/>
      <c r="FR106" s="308"/>
      <c r="FS106" s="308"/>
      <c r="FT106" s="308"/>
      <c r="FU106" s="308"/>
      <c r="FV106" s="308"/>
      <c r="FW106" s="308"/>
      <c r="FX106" s="308"/>
      <c r="FY106" s="308"/>
      <c r="FZ106" s="308"/>
      <c r="GA106" s="308"/>
      <c r="GB106" s="308"/>
      <c r="GC106" s="308"/>
      <c r="GD106" s="308"/>
      <c r="GE106" s="309"/>
      <c r="GF106" s="309"/>
      <c r="GG106" s="309"/>
      <c r="GH106" s="309"/>
      <c r="GI106" s="309"/>
      <c r="GJ106" s="309"/>
      <c r="GK106" s="309"/>
      <c r="GL106" s="309"/>
      <c r="GM106" s="309"/>
      <c r="GN106" s="309"/>
    </row>
    <row r="107" spans="1:196" s="310" customFormat="1" ht="120" hidden="1" customHeight="1">
      <c r="A107" s="325"/>
      <c r="B107" s="300"/>
      <c r="C107" s="301"/>
      <c r="D107" s="300"/>
      <c r="E107" s="311" t="s">
        <v>246</v>
      </c>
      <c r="F107" s="303"/>
      <c r="G107" s="304"/>
      <c r="H107" s="256"/>
      <c r="I107" s="305">
        <f t="shared" si="23"/>
        <v>0</v>
      </c>
      <c r="J107" s="195">
        <f t="shared" si="21"/>
        <v>0</v>
      </c>
      <c r="K107" s="306" t="e">
        <f t="shared" si="25"/>
        <v>#DIV/0!</v>
      </c>
      <c r="L107" s="312"/>
      <c r="M107" s="313"/>
      <c r="N107" s="313"/>
      <c r="O107" s="261"/>
      <c r="P107" s="195">
        <f t="shared" si="22"/>
        <v>0</v>
      </c>
      <c r="Q107" s="306" t="e">
        <f t="shared" si="20"/>
        <v>#DIV/0!</v>
      </c>
      <c r="R107" s="307">
        <f t="shared" si="16"/>
        <v>0</v>
      </c>
      <c r="S107" s="195">
        <f t="shared" si="17"/>
        <v>0</v>
      </c>
      <c r="T107" s="195">
        <f t="shared" si="17"/>
        <v>0</v>
      </c>
      <c r="U107" s="236">
        <f t="shared" si="17"/>
        <v>0</v>
      </c>
      <c r="V107" s="183">
        <f t="shared" si="24"/>
        <v>0</v>
      </c>
      <c r="W107" s="306" t="e">
        <f t="shared" si="18"/>
        <v>#DIV/0!</v>
      </c>
      <c r="X107" s="308"/>
      <c r="Y107" s="308"/>
      <c r="Z107" s="308"/>
      <c r="AA107" s="308"/>
      <c r="AB107" s="308"/>
      <c r="AC107" s="308"/>
      <c r="AD107" s="308"/>
      <c r="AE107" s="308"/>
      <c r="AF107" s="308"/>
      <c r="AG107" s="308"/>
      <c r="AH107" s="308"/>
      <c r="AI107" s="308"/>
      <c r="AJ107" s="308"/>
      <c r="AK107" s="308"/>
      <c r="AL107" s="308"/>
      <c r="AM107" s="308"/>
      <c r="AN107" s="308"/>
      <c r="AO107" s="308"/>
      <c r="AP107" s="308"/>
      <c r="AQ107" s="308"/>
      <c r="AR107" s="308"/>
      <c r="AS107" s="308"/>
      <c r="AT107" s="308"/>
      <c r="AU107" s="308"/>
      <c r="AV107" s="308"/>
      <c r="AW107" s="308"/>
      <c r="AX107" s="308"/>
      <c r="AY107" s="308"/>
      <c r="AZ107" s="308"/>
      <c r="BA107" s="308"/>
      <c r="BB107" s="308"/>
      <c r="BC107" s="308"/>
      <c r="BD107" s="308"/>
      <c r="BE107" s="308"/>
      <c r="BF107" s="308"/>
      <c r="BG107" s="308"/>
      <c r="BH107" s="308"/>
      <c r="BI107" s="308"/>
      <c r="BJ107" s="308"/>
      <c r="BK107" s="308"/>
      <c r="BL107" s="308"/>
      <c r="BM107" s="308"/>
      <c r="BN107" s="308"/>
      <c r="BO107" s="308"/>
      <c r="BP107" s="308"/>
      <c r="BQ107" s="308"/>
      <c r="BR107" s="308"/>
      <c r="BS107" s="308"/>
      <c r="BT107" s="308"/>
      <c r="BU107" s="308"/>
      <c r="BV107" s="308"/>
      <c r="BW107" s="308"/>
      <c r="BX107" s="308"/>
      <c r="BY107" s="308"/>
      <c r="BZ107" s="308"/>
      <c r="CA107" s="308"/>
      <c r="CB107" s="308"/>
      <c r="CC107" s="308"/>
      <c r="CD107" s="308"/>
      <c r="CE107" s="308"/>
      <c r="CF107" s="308"/>
      <c r="CG107" s="308"/>
      <c r="CH107" s="308"/>
      <c r="CI107" s="308"/>
      <c r="CJ107" s="308"/>
      <c r="CK107" s="308"/>
      <c r="CL107" s="308"/>
      <c r="CM107" s="308"/>
      <c r="CN107" s="308"/>
      <c r="CO107" s="308"/>
      <c r="CP107" s="308"/>
      <c r="CQ107" s="308"/>
      <c r="CR107" s="308"/>
      <c r="CS107" s="308"/>
      <c r="CT107" s="308"/>
      <c r="CU107" s="308"/>
      <c r="CV107" s="308"/>
      <c r="CW107" s="308"/>
      <c r="CX107" s="308"/>
      <c r="CY107" s="308"/>
      <c r="CZ107" s="308"/>
      <c r="DA107" s="308"/>
      <c r="DB107" s="308"/>
      <c r="DC107" s="308"/>
      <c r="DD107" s="308"/>
      <c r="DE107" s="308"/>
      <c r="DF107" s="308"/>
      <c r="DG107" s="308"/>
      <c r="DH107" s="308"/>
      <c r="DI107" s="308"/>
      <c r="DJ107" s="308"/>
      <c r="DK107" s="308"/>
      <c r="DL107" s="308"/>
      <c r="DM107" s="308"/>
      <c r="DN107" s="308"/>
      <c r="DO107" s="308"/>
      <c r="DP107" s="308"/>
      <c r="DQ107" s="308"/>
      <c r="DR107" s="308"/>
      <c r="DS107" s="308"/>
      <c r="DT107" s="308"/>
      <c r="DU107" s="308"/>
      <c r="DV107" s="308"/>
      <c r="DW107" s="308"/>
      <c r="DX107" s="308"/>
      <c r="DY107" s="308"/>
      <c r="DZ107" s="308"/>
      <c r="EA107" s="308"/>
      <c r="EB107" s="308"/>
      <c r="EC107" s="308"/>
      <c r="ED107" s="308"/>
      <c r="EE107" s="308"/>
      <c r="EF107" s="308"/>
      <c r="EG107" s="308"/>
      <c r="EH107" s="308"/>
      <c r="EI107" s="308"/>
      <c r="EJ107" s="308"/>
      <c r="EK107" s="308"/>
      <c r="EL107" s="308"/>
      <c r="EM107" s="308"/>
      <c r="EN107" s="308"/>
      <c r="EO107" s="308"/>
      <c r="EP107" s="308"/>
      <c r="EQ107" s="308"/>
      <c r="ER107" s="308"/>
      <c r="ES107" s="308"/>
      <c r="ET107" s="308"/>
      <c r="EU107" s="308"/>
      <c r="EV107" s="308"/>
      <c r="EW107" s="308"/>
      <c r="EX107" s="308"/>
      <c r="EY107" s="308"/>
      <c r="EZ107" s="308"/>
      <c r="FA107" s="308"/>
      <c r="FB107" s="308"/>
      <c r="FC107" s="308"/>
      <c r="FD107" s="308"/>
      <c r="FE107" s="308"/>
      <c r="FF107" s="308"/>
      <c r="FG107" s="308"/>
      <c r="FH107" s="308"/>
      <c r="FI107" s="308"/>
      <c r="FJ107" s="308"/>
      <c r="FK107" s="308"/>
      <c r="FL107" s="308"/>
      <c r="FM107" s="308"/>
      <c r="FN107" s="308"/>
      <c r="FO107" s="308"/>
      <c r="FP107" s="308"/>
      <c r="FQ107" s="308"/>
      <c r="FR107" s="308"/>
      <c r="FS107" s="308"/>
      <c r="FT107" s="308"/>
      <c r="FU107" s="308"/>
      <c r="FV107" s="308"/>
      <c r="FW107" s="308"/>
      <c r="FX107" s="308"/>
      <c r="FY107" s="308"/>
      <c r="FZ107" s="308"/>
      <c r="GA107" s="308"/>
      <c r="GB107" s="308"/>
      <c r="GC107" s="308"/>
      <c r="GD107" s="308"/>
      <c r="GE107" s="309"/>
      <c r="GF107" s="309"/>
      <c r="GG107" s="309"/>
      <c r="GH107" s="309"/>
      <c r="GI107" s="309"/>
      <c r="GJ107" s="309"/>
      <c r="GK107" s="309"/>
      <c r="GL107" s="309"/>
      <c r="GM107" s="309"/>
      <c r="GN107" s="309"/>
    </row>
    <row r="108" spans="1:196" s="156" customFormat="1" ht="37.15" hidden="1" customHeight="1">
      <c r="A108" s="166">
        <v>25</v>
      </c>
      <c r="B108" s="157"/>
      <c r="C108" s="113" t="s">
        <v>211</v>
      </c>
      <c r="D108" s="113" t="s">
        <v>91</v>
      </c>
      <c r="E108" s="147" t="s">
        <v>212</v>
      </c>
      <c r="F108" s="201"/>
      <c r="G108" s="202"/>
      <c r="H108" s="278"/>
      <c r="I108" s="203">
        <f t="shared" si="23"/>
        <v>0</v>
      </c>
      <c r="J108" s="183">
        <f t="shared" si="21"/>
        <v>0</v>
      </c>
      <c r="K108" s="185" t="e">
        <f t="shared" si="25"/>
        <v>#DIV/0!</v>
      </c>
      <c r="L108" s="182"/>
      <c r="M108" s="183"/>
      <c r="N108" s="183"/>
      <c r="O108" s="278"/>
      <c r="P108" s="183">
        <f t="shared" si="22"/>
        <v>0</v>
      </c>
      <c r="Q108" s="185" t="e">
        <f t="shared" si="20"/>
        <v>#DIV/0!</v>
      </c>
      <c r="R108" s="182">
        <f t="shared" si="16"/>
        <v>0</v>
      </c>
      <c r="S108" s="183">
        <f t="shared" si="17"/>
        <v>0</v>
      </c>
      <c r="T108" s="183">
        <f t="shared" si="17"/>
        <v>0</v>
      </c>
      <c r="U108" s="213">
        <f t="shared" si="17"/>
        <v>0</v>
      </c>
      <c r="V108" s="183">
        <f t="shared" si="24"/>
        <v>0</v>
      </c>
      <c r="W108" s="185" t="e">
        <f t="shared" si="18"/>
        <v>#DIV/0!</v>
      </c>
      <c r="X108" s="41"/>
      <c r="Y108" s="41"/>
      <c r="Z108" s="41"/>
      <c r="AA108" s="41"/>
      <c r="AB108" s="41"/>
      <c r="AC108" s="41"/>
      <c r="AD108" s="41"/>
      <c r="AE108" s="41"/>
      <c r="AF108" s="41"/>
      <c r="AG108" s="41"/>
      <c r="AH108" s="41"/>
      <c r="AI108" s="41"/>
      <c r="AJ108" s="41"/>
      <c r="AK108" s="41"/>
      <c r="AL108" s="41"/>
      <c r="AM108" s="41"/>
      <c r="AN108" s="41"/>
      <c r="AO108" s="41"/>
      <c r="AP108" s="41"/>
      <c r="AQ108" s="41"/>
      <c r="AR108" s="32"/>
      <c r="AS108" s="32"/>
      <c r="AT108" s="32"/>
      <c r="AU108" s="32"/>
      <c r="AV108" s="32"/>
      <c r="AW108" s="32"/>
      <c r="AX108" s="32"/>
      <c r="AY108" s="32"/>
      <c r="AZ108" s="32"/>
      <c r="BA108" s="32"/>
      <c r="BB108" s="32"/>
      <c r="BC108" s="32"/>
      <c r="BD108" s="32"/>
      <c r="BE108" s="32"/>
      <c r="BF108" s="32"/>
      <c r="BG108" s="32"/>
      <c r="BH108" s="32"/>
      <c r="BI108" s="32"/>
      <c r="BJ108" s="32"/>
      <c r="BK108" s="32"/>
      <c r="BL108" s="32"/>
      <c r="BM108" s="32"/>
      <c r="BN108" s="32"/>
      <c r="BO108" s="32"/>
      <c r="BP108" s="32"/>
      <c r="BQ108" s="32"/>
      <c r="BR108" s="32"/>
      <c r="BS108" s="32"/>
      <c r="BT108" s="32"/>
      <c r="BU108" s="32"/>
      <c r="BV108" s="32"/>
      <c r="BW108" s="32"/>
      <c r="BX108" s="32"/>
      <c r="BY108" s="32"/>
      <c r="BZ108" s="32"/>
      <c r="CA108" s="32"/>
      <c r="CB108" s="32"/>
      <c r="CC108" s="32"/>
      <c r="CD108" s="32"/>
      <c r="CE108" s="32"/>
      <c r="CF108" s="32"/>
      <c r="CG108" s="32"/>
      <c r="CH108" s="32"/>
      <c r="CI108" s="32"/>
      <c r="CJ108" s="32"/>
      <c r="CK108" s="32"/>
      <c r="CL108" s="32"/>
      <c r="CM108" s="32"/>
      <c r="CN108" s="32"/>
      <c r="CO108" s="32"/>
      <c r="CP108" s="32"/>
      <c r="CQ108" s="32"/>
      <c r="CR108" s="32"/>
      <c r="CS108" s="32"/>
      <c r="CT108" s="32"/>
      <c r="CU108" s="32"/>
      <c r="CV108" s="32"/>
      <c r="CW108" s="32"/>
      <c r="CX108" s="32"/>
      <c r="CY108" s="32"/>
      <c r="CZ108" s="32"/>
      <c r="DA108" s="32"/>
      <c r="DB108" s="32"/>
      <c r="DC108" s="32"/>
      <c r="DD108" s="32"/>
      <c r="DE108" s="32"/>
      <c r="DF108" s="32"/>
      <c r="DG108" s="32"/>
      <c r="DH108" s="32"/>
      <c r="DI108" s="32"/>
      <c r="DJ108" s="32"/>
      <c r="DK108" s="32"/>
      <c r="DL108" s="32"/>
      <c r="DM108" s="32"/>
      <c r="DN108" s="32"/>
      <c r="DO108" s="32"/>
      <c r="DP108" s="32"/>
      <c r="DQ108" s="32"/>
      <c r="DR108" s="32"/>
      <c r="DS108" s="32"/>
      <c r="DT108" s="32"/>
      <c r="DU108" s="32"/>
      <c r="DV108" s="32"/>
      <c r="DW108" s="32"/>
      <c r="DX108" s="32"/>
      <c r="DY108" s="32"/>
      <c r="DZ108" s="32"/>
      <c r="EA108" s="32"/>
      <c r="EB108" s="32"/>
      <c r="EC108" s="32"/>
      <c r="ED108" s="32"/>
      <c r="EE108" s="32"/>
      <c r="EF108" s="32"/>
      <c r="EG108" s="32"/>
      <c r="EH108" s="32"/>
      <c r="EI108" s="32"/>
      <c r="EJ108" s="32"/>
      <c r="EK108" s="32"/>
      <c r="EL108" s="32"/>
      <c r="EM108" s="32"/>
      <c r="EN108" s="32"/>
      <c r="EO108" s="32"/>
      <c r="EP108" s="32"/>
      <c r="EQ108" s="32"/>
      <c r="ER108" s="32"/>
      <c r="ES108" s="32"/>
      <c r="ET108" s="32"/>
      <c r="EU108" s="32"/>
      <c r="EV108" s="32"/>
      <c r="EW108" s="32"/>
      <c r="EX108" s="32"/>
      <c r="EY108" s="32"/>
      <c r="EZ108" s="32"/>
      <c r="FA108" s="32"/>
      <c r="FB108" s="32"/>
      <c r="FC108" s="32"/>
      <c r="FD108" s="32"/>
      <c r="FE108" s="32"/>
      <c r="FF108" s="32"/>
      <c r="FG108" s="32"/>
      <c r="FH108" s="32"/>
      <c r="FI108" s="32"/>
      <c r="FJ108" s="32"/>
      <c r="FK108" s="32"/>
      <c r="FL108" s="32"/>
      <c r="FM108" s="32"/>
      <c r="FN108" s="32"/>
      <c r="FO108" s="32"/>
      <c r="FP108" s="32"/>
      <c r="FQ108" s="32"/>
      <c r="FR108" s="32"/>
      <c r="FS108" s="32"/>
      <c r="FT108" s="32"/>
      <c r="FU108" s="32"/>
      <c r="FV108" s="32"/>
      <c r="FW108" s="32"/>
      <c r="FX108" s="32"/>
      <c r="FY108" s="32"/>
      <c r="FZ108" s="32"/>
      <c r="GA108" s="32"/>
      <c r="GB108" s="32"/>
      <c r="GC108" s="32"/>
      <c r="GD108" s="32"/>
      <c r="GE108" s="32"/>
      <c r="GF108" s="32"/>
      <c r="GG108" s="32"/>
      <c r="GH108" s="32"/>
      <c r="GI108" s="32"/>
      <c r="GJ108" s="32"/>
      <c r="GK108" s="32"/>
      <c r="GL108" s="32"/>
      <c r="GM108" s="32"/>
      <c r="GN108" s="32"/>
    </row>
    <row r="109" spans="1:196" s="156" customFormat="1" ht="40.9" customHeight="1">
      <c r="A109" s="166">
        <v>17</v>
      </c>
      <c r="B109" s="157"/>
      <c r="C109" s="113" t="s">
        <v>273</v>
      </c>
      <c r="D109" s="113" t="s">
        <v>84</v>
      </c>
      <c r="E109" s="147" t="s">
        <v>181</v>
      </c>
      <c r="F109" s="201">
        <v>45</v>
      </c>
      <c r="G109" s="202">
        <v>45</v>
      </c>
      <c r="H109" s="278"/>
      <c r="I109" s="203">
        <f>H109/$H$6</f>
        <v>0</v>
      </c>
      <c r="J109" s="183">
        <f>H109-G109</f>
        <v>-45</v>
      </c>
      <c r="K109" s="215">
        <f t="shared" si="25"/>
        <v>0</v>
      </c>
      <c r="L109" s="182"/>
      <c r="M109" s="183"/>
      <c r="N109" s="183"/>
      <c r="O109" s="279"/>
      <c r="P109" s="183">
        <f>O109-N109</f>
        <v>0</v>
      </c>
      <c r="Q109" s="190"/>
      <c r="R109" s="182">
        <f>SUM(F109,L109)</f>
        <v>45</v>
      </c>
      <c r="S109" s="183">
        <f t="shared" ref="S109:U110" si="26">SUM(F109,M109)</f>
        <v>45</v>
      </c>
      <c r="T109" s="183">
        <f t="shared" si="26"/>
        <v>45</v>
      </c>
      <c r="U109" s="213">
        <f t="shared" si="26"/>
        <v>0</v>
      </c>
      <c r="V109" s="183">
        <f>U109-T109</f>
        <v>-45</v>
      </c>
      <c r="W109" s="215">
        <f t="shared" si="18"/>
        <v>0</v>
      </c>
      <c r="X109" s="41"/>
      <c r="Y109" s="41"/>
      <c r="Z109" s="41"/>
      <c r="AA109" s="41"/>
      <c r="AB109" s="41"/>
      <c r="AC109" s="41"/>
      <c r="AD109" s="41"/>
      <c r="AE109" s="41"/>
      <c r="AF109" s="41"/>
      <c r="AG109" s="41"/>
      <c r="AH109" s="41"/>
      <c r="AI109" s="41"/>
      <c r="AJ109" s="41"/>
      <c r="AK109" s="41"/>
      <c r="AL109" s="41"/>
      <c r="AM109" s="41"/>
      <c r="AN109" s="41"/>
      <c r="AO109" s="41"/>
      <c r="AP109" s="41"/>
      <c r="AQ109" s="41"/>
      <c r="AR109" s="32"/>
      <c r="AS109" s="32"/>
      <c r="AT109" s="32"/>
      <c r="AU109" s="32"/>
      <c r="AV109" s="32"/>
      <c r="AW109" s="32"/>
      <c r="AX109" s="32"/>
      <c r="AY109" s="32"/>
      <c r="AZ109" s="32"/>
      <c r="BA109" s="32"/>
      <c r="BB109" s="32"/>
      <c r="BC109" s="32"/>
      <c r="BD109" s="32"/>
      <c r="BE109" s="32"/>
      <c r="BF109" s="32"/>
      <c r="BG109" s="32"/>
      <c r="BH109" s="32"/>
      <c r="BI109" s="32"/>
      <c r="BJ109" s="32"/>
      <c r="BK109" s="32"/>
      <c r="BL109" s="32"/>
      <c r="BM109" s="32"/>
      <c r="BN109" s="32"/>
      <c r="BO109" s="32"/>
      <c r="BP109" s="32"/>
      <c r="BQ109" s="32"/>
      <c r="BR109" s="32"/>
      <c r="BS109" s="32"/>
      <c r="BT109" s="32"/>
      <c r="BU109" s="32"/>
      <c r="BV109" s="32"/>
      <c r="BW109" s="32"/>
      <c r="BX109" s="32"/>
      <c r="BY109" s="32"/>
      <c r="BZ109" s="32"/>
      <c r="CA109" s="32"/>
      <c r="CB109" s="32"/>
      <c r="CC109" s="32"/>
      <c r="CD109" s="32"/>
      <c r="CE109" s="32"/>
      <c r="CF109" s="32"/>
      <c r="CG109" s="32"/>
      <c r="CH109" s="32"/>
      <c r="CI109" s="32"/>
      <c r="CJ109" s="32"/>
      <c r="CK109" s="32"/>
      <c r="CL109" s="32"/>
      <c r="CM109" s="32"/>
      <c r="CN109" s="32"/>
      <c r="CO109" s="32"/>
      <c r="CP109" s="32"/>
      <c r="CQ109" s="32"/>
      <c r="CR109" s="32"/>
      <c r="CS109" s="32"/>
      <c r="CT109" s="32"/>
      <c r="CU109" s="32"/>
      <c r="CV109" s="32"/>
      <c r="CW109" s="32"/>
      <c r="CX109" s="32"/>
      <c r="CY109" s="32"/>
      <c r="CZ109" s="32"/>
      <c r="DA109" s="32"/>
      <c r="DB109" s="32"/>
      <c r="DC109" s="32"/>
      <c r="DD109" s="32"/>
      <c r="DE109" s="32"/>
      <c r="DF109" s="32"/>
      <c r="DG109" s="32"/>
      <c r="DH109" s="32"/>
      <c r="DI109" s="32"/>
      <c r="DJ109" s="32"/>
      <c r="DK109" s="32"/>
      <c r="DL109" s="32"/>
      <c r="DM109" s="32"/>
      <c r="DN109" s="32"/>
      <c r="DO109" s="32"/>
      <c r="DP109" s="32"/>
      <c r="DQ109" s="32"/>
      <c r="DR109" s="32"/>
      <c r="DS109" s="32"/>
      <c r="DT109" s="32"/>
      <c r="DU109" s="32"/>
      <c r="DV109" s="32"/>
      <c r="DW109" s="32"/>
      <c r="DX109" s="32"/>
      <c r="DY109" s="32"/>
      <c r="DZ109" s="32"/>
      <c r="EA109" s="32"/>
      <c r="EB109" s="32"/>
      <c r="EC109" s="32"/>
      <c r="ED109" s="32"/>
      <c r="EE109" s="32"/>
      <c r="EF109" s="32"/>
      <c r="EG109" s="32"/>
      <c r="EH109" s="32"/>
      <c r="EI109" s="32"/>
      <c r="EJ109" s="32"/>
      <c r="EK109" s="32"/>
      <c r="EL109" s="32"/>
      <c r="EM109" s="32"/>
      <c r="EN109" s="32"/>
      <c r="EO109" s="32"/>
      <c r="EP109" s="32"/>
      <c r="EQ109" s="32"/>
      <c r="ER109" s="32"/>
      <c r="ES109" s="32"/>
      <c r="ET109" s="32"/>
      <c r="EU109" s="32"/>
      <c r="EV109" s="32"/>
      <c r="EW109" s="32"/>
      <c r="EX109" s="32"/>
      <c r="EY109" s="32"/>
      <c r="EZ109" s="32"/>
      <c r="FA109" s="32"/>
      <c r="FB109" s="32"/>
      <c r="FC109" s="32"/>
      <c r="FD109" s="32"/>
      <c r="FE109" s="32"/>
      <c r="FF109" s="32"/>
      <c r="FG109" s="32"/>
      <c r="FH109" s="32"/>
      <c r="FI109" s="32"/>
      <c r="FJ109" s="32"/>
      <c r="FK109" s="32"/>
      <c r="FL109" s="32"/>
      <c r="FM109" s="32"/>
      <c r="FN109" s="32"/>
      <c r="FO109" s="32"/>
      <c r="FP109" s="32"/>
      <c r="FQ109" s="32"/>
      <c r="FR109" s="32"/>
      <c r="FS109" s="32"/>
      <c r="FT109" s="32"/>
      <c r="FU109" s="32"/>
      <c r="FV109" s="32"/>
      <c r="FW109" s="32"/>
      <c r="FX109" s="32"/>
      <c r="FY109" s="32"/>
      <c r="FZ109" s="32"/>
      <c r="GA109" s="32"/>
      <c r="GB109" s="32"/>
      <c r="GC109" s="32"/>
      <c r="GD109" s="32"/>
      <c r="GE109" s="32"/>
      <c r="GF109" s="32"/>
      <c r="GG109" s="32"/>
      <c r="GH109" s="32"/>
      <c r="GI109" s="32"/>
      <c r="GJ109" s="32"/>
      <c r="GK109" s="32"/>
      <c r="GL109" s="32"/>
      <c r="GM109" s="32"/>
      <c r="GN109" s="32"/>
    </row>
    <row r="110" spans="1:196" s="3" customFormat="1" ht="48.75" customHeight="1">
      <c r="A110" s="166">
        <v>18</v>
      </c>
      <c r="B110" s="112"/>
      <c r="C110" s="113" t="s">
        <v>182</v>
      </c>
      <c r="D110" s="113" t="s">
        <v>92</v>
      </c>
      <c r="E110" s="147" t="s">
        <v>183</v>
      </c>
      <c r="F110" s="201">
        <v>800</v>
      </c>
      <c r="G110" s="202">
        <v>800</v>
      </c>
      <c r="H110" s="278"/>
      <c r="I110" s="284">
        <f>H110/$H$6</f>
        <v>0</v>
      </c>
      <c r="J110" s="212">
        <f>H110-G110</f>
        <v>-800</v>
      </c>
      <c r="K110" s="215">
        <f t="shared" si="25"/>
        <v>0</v>
      </c>
      <c r="L110" s="182">
        <v>1200</v>
      </c>
      <c r="M110" s="212">
        <v>1200</v>
      </c>
      <c r="N110" s="183">
        <v>1200</v>
      </c>
      <c r="O110" s="278"/>
      <c r="P110" s="183">
        <f>O110-N110</f>
        <v>-1200</v>
      </c>
      <c r="Q110" s="185">
        <f t="shared" si="20"/>
        <v>0</v>
      </c>
      <c r="R110" s="182">
        <f>SUM(F110,L110)</f>
        <v>2000</v>
      </c>
      <c r="S110" s="212">
        <f t="shared" si="26"/>
        <v>2000</v>
      </c>
      <c r="T110" s="183">
        <f t="shared" si="26"/>
        <v>2000</v>
      </c>
      <c r="U110" s="213">
        <f t="shared" si="26"/>
        <v>0</v>
      </c>
      <c r="V110" s="183">
        <f>U110-T110</f>
        <v>-2000</v>
      </c>
      <c r="W110" s="215">
        <f t="shared" si="18"/>
        <v>0</v>
      </c>
      <c r="X110" s="37"/>
      <c r="Y110" s="37"/>
      <c r="Z110" s="37"/>
      <c r="AA110" s="37"/>
      <c r="AB110" s="37"/>
      <c r="AC110" s="37"/>
      <c r="AD110" s="37"/>
      <c r="AE110" s="37"/>
      <c r="AF110" s="37"/>
      <c r="AG110" s="37"/>
      <c r="AH110" s="37"/>
      <c r="AI110" s="37"/>
      <c r="AJ110" s="37"/>
      <c r="AK110" s="37"/>
      <c r="AL110" s="37"/>
      <c r="AM110" s="37"/>
      <c r="AN110" s="37"/>
      <c r="AO110" s="37"/>
      <c r="AP110" s="37"/>
      <c r="AQ110" s="37"/>
      <c r="AR110" s="33"/>
      <c r="AS110" s="33"/>
      <c r="AT110" s="33"/>
      <c r="AU110" s="33"/>
      <c r="AV110" s="33"/>
      <c r="AW110" s="33"/>
      <c r="AX110" s="33"/>
      <c r="AY110" s="33"/>
      <c r="AZ110" s="33"/>
      <c r="BA110" s="33"/>
      <c r="BB110" s="33"/>
      <c r="BC110" s="33"/>
      <c r="BD110" s="33"/>
      <c r="BE110" s="33"/>
      <c r="BF110" s="33"/>
      <c r="BG110" s="33"/>
      <c r="BH110" s="33"/>
      <c r="BI110" s="33"/>
      <c r="BJ110" s="33"/>
      <c r="BK110" s="33"/>
      <c r="BL110" s="33"/>
      <c r="BM110" s="33"/>
      <c r="BN110" s="33"/>
      <c r="BO110" s="33"/>
      <c r="BP110" s="33"/>
      <c r="BQ110" s="33"/>
      <c r="BR110" s="33"/>
      <c r="BS110" s="33"/>
      <c r="BT110" s="33"/>
      <c r="BU110" s="33"/>
      <c r="BV110" s="33"/>
      <c r="BW110" s="33"/>
      <c r="BX110" s="33"/>
      <c r="BY110" s="33"/>
      <c r="BZ110" s="33"/>
      <c r="CA110" s="33"/>
      <c r="CB110" s="33"/>
      <c r="CC110" s="33"/>
      <c r="CD110" s="33"/>
      <c r="CE110" s="33"/>
      <c r="CF110" s="33"/>
      <c r="CG110" s="33"/>
      <c r="CH110" s="33"/>
      <c r="CI110" s="33"/>
      <c r="CJ110" s="33"/>
      <c r="CK110" s="33"/>
      <c r="CL110" s="33"/>
      <c r="CM110" s="33"/>
      <c r="CN110" s="33"/>
      <c r="CO110" s="33"/>
      <c r="CP110" s="33"/>
      <c r="CQ110" s="33"/>
      <c r="CR110" s="33"/>
      <c r="CS110" s="33"/>
      <c r="CT110" s="33"/>
      <c r="CU110" s="33"/>
      <c r="CV110" s="33"/>
      <c r="CW110" s="33"/>
      <c r="CX110" s="33"/>
      <c r="CY110" s="33"/>
      <c r="CZ110" s="33"/>
      <c r="DA110" s="33"/>
      <c r="DB110" s="33"/>
      <c r="DC110" s="33"/>
      <c r="DD110" s="33"/>
      <c r="DE110" s="33"/>
      <c r="DF110" s="33"/>
      <c r="DG110" s="33"/>
      <c r="DH110" s="33"/>
      <c r="DI110" s="33"/>
      <c r="DJ110" s="33"/>
      <c r="DK110" s="33"/>
      <c r="DL110" s="33"/>
      <c r="DM110" s="33"/>
      <c r="DN110" s="33"/>
      <c r="DO110" s="33"/>
      <c r="DP110" s="33"/>
      <c r="DQ110" s="33"/>
      <c r="DR110" s="33"/>
      <c r="DS110" s="33"/>
      <c r="DT110" s="33"/>
      <c r="DU110" s="33"/>
      <c r="DV110" s="33"/>
      <c r="DW110" s="33"/>
      <c r="DX110" s="33"/>
      <c r="DY110" s="33"/>
      <c r="DZ110" s="33"/>
      <c r="EA110" s="33"/>
      <c r="EB110" s="33"/>
      <c r="EC110" s="33"/>
      <c r="ED110" s="33"/>
      <c r="EE110" s="33"/>
      <c r="EF110" s="33"/>
      <c r="EG110" s="33"/>
      <c r="EH110" s="33"/>
      <c r="EI110" s="33"/>
      <c r="EJ110" s="33"/>
      <c r="EK110" s="33"/>
      <c r="EL110" s="33"/>
      <c r="EM110" s="33"/>
      <c r="EN110" s="33"/>
      <c r="EO110" s="33"/>
      <c r="EP110" s="33"/>
      <c r="EQ110" s="33"/>
      <c r="ER110" s="33"/>
      <c r="ES110" s="33"/>
      <c r="ET110" s="33"/>
      <c r="EU110" s="33"/>
      <c r="EV110" s="33"/>
      <c r="EW110" s="33"/>
      <c r="EX110" s="33"/>
      <c r="EY110" s="33"/>
      <c r="EZ110" s="33"/>
      <c r="FA110" s="33"/>
      <c r="FB110" s="33"/>
      <c r="FC110" s="33"/>
      <c r="FD110" s="33"/>
      <c r="FE110" s="33"/>
      <c r="FF110" s="33"/>
      <c r="FG110" s="33"/>
      <c r="FH110" s="33"/>
      <c r="FI110" s="33"/>
      <c r="FJ110" s="33"/>
      <c r="FK110" s="33"/>
      <c r="FL110" s="33"/>
      <c r="FM110" s="33"/>
      <c r="FN110" s="33"/>
      <c r="FO110" s="33"/>
      <c r="FP110" s="33"/>
      <c r="FQ110" s="33"/>
      <c r="FR110" s="33"/>
      <c r="FS110" s="33"/>
      <c r="FT110" s="33"/>
      <c r="FU110" s="33"/>
      <c r="FV110" s="33"/>
      <c r="FW110" s="33"/>
      <c r="FX110" s="33"/>
      <c r="FY110" s="33"/>
      <c r="FZ110" s="33"/>
      <c r="GA110" s="33"/>
      <c r="GB110" s="33"/>
      <c r="GC110" s="33"/>
      <c r="GD110" s="33"/>
      <c r="GE110" s="33"/>
      <c r="GF110" s="33"/>
      <c r="GG110" s="33"/>
      <c r="GH110" s="33"/>
      <c r="GI110" s="33"/>
      <c r="GJ110" s="33"/>
      <c r="GK110" s="33"/>
      <c r="GL110" s="33"/>
      <c r="GM110" s="33"/>
      <c r="GN110" s="33"/>
    </row>
    <row r="111" spans="1:196" s="3" customFormat="1" ht="37.15" customHeight="1">
      <c r="A111" s="166">
        <v>19</v>
      </c>
      <c r="B111" s="112"/>
      <c r="C111" s="113" t="s">
        <v>225</v>
      </c>
      <c r="D111" s="113" t="s">
        <v>95</v>
      </c>
      <c r="E111" s="147" t="s">
        <v>226</v>
      </c>
      <c r="F111" s="201"/>
      <c r="G111" s="202"/>
      <c r="H111" s="278"/>
      <c r="I111" s="284">
        <f t="shared" si="23"/>
        <v>0</v>
      </c>
      <c r="J111" s="212">
        <f t="shared" si="21"/>
        <v>0</v>
      </c>
      <c r="K111" s="215"/>
      <c r="L111" s="182">
        <v>200</v>
      </c>
      <c r="M111" s="212">
        <v>200</v>
      </c>
      <c r="N111" s="183">
        <v>50</v>
      </c>
      <c r="O111" s="278"/>
      <c r="P111" s="183">
        <f t="shared" si="22"/>
        <v>-50</v>
      </c>
      <c r="Q111" s="185">
        <f t="shared" si="20"/>
        <v>0</v>
      </c>
      <c r="R111" s="182">
        <f t="shared" si="16"/>
        <v>200</v>
      </c>
      <c r="S111" s="212">
        <f t="shared" si="17"/>
        <v>200</v>
      </c>
      <c r="T111" s="183">
        <f t="shared" si="17"/>
        <v>50</v>
      </c>
      <c r="U111" s="213">
        <f t="shared" si="17"/>
        <v>0</v>
      </c>
      <c r="V111" s="183">
        <f t="shared" si="24"/>
        <v>-50</v>
      </c>
      <c r="W111" s="215">
        <f t="shared" si="18"/>
        <v>0</v>
      </c>
      <c r="X111" s="37"/>
      <c r="Y111" s="37"/>
      <c r="Z111" s="37"/>
      <c r="AA111" s="37"/>
      <c r="AB111" s="37"/>
      <c r="AC111" s="37"/>
      <c r="AD111" s="37"/>
      <c r="AE111" s="37"/>
      <c r="AF111" s="37"/>
      <c r="AG111" s="37"/>
      <c r="AH111" s="37"/>
      <c r="AI111" s="37"/>
      <c r="AJ111" s="37"/>
      <c r="AK111" s="37"/>
      <c r="AL111" s="37"/>
      <c r="AM111" s="37"/>
      <c r="AN111" s="37"/>
      <c r="AO111" s="37"/>
      <c r="AP111" s="37"/>
      <c r="AQ111" s="37"/>
      <c r="AR111" s="33"/>
      <c r="AS111" s="33"/>
      <c r="AT111" s="33"/>
      <c r="AU111" s="33"/>
      <c r="AV111" s="33"/>
      <c r="AW111" s="33"/>
      <c r="AX111" s="33"/>
      <c r="AY111" s="33"/>
      <c r="AZ111" s="33"/>
      <c r="BA111" s="33"/>
      <c r="BB111" s="33"/>
      <c r="BC111" s="33"/>
      <c r="BD111" s="33"/>
      <c r="BE111" s="33"/>
      <c r="BF111" s="33"/>
      <c r="BG111" s="33"/>
      <c r="BH111" s="33"/>
      <c r="BI111" s="33"/>
      <c r="BJ111" s="33"/>
      <c r="BK111" s="33"/>
      <c r="BL111" s="33"/>
      <c r="BM111" s="33"/>
      <c r="BN111" s="33"/>
      <c r="BO111" s="33"/>
      <c r="BP111" s="33"/>
      <c r="BQ111" s="33"/>
      <c r="BR111" s="33"/>
      <c r="BS111" s="33"/>
      <c r="BT111" s="33"/>
      <c r="BU111" s="33"/>
      <c r="BV111" s="33"/>
      <c r="BW111" s="33"/>
      <c r="BX111" s="33"/>
      <c r="BY111" s="33"/>
      <c r="BZ111" s="33"/>
      <c r="CA111" s="33"/>
      <c r="CB111" s="33"/>
      <c r="CC111" s="33"/>
      <c r="CD111" s="33"/>
      <c r="CE111" s="33"/>
      <c r="CF111" s="33"/>
      <c r="CG111" s="33"/>
      <c r="CH111" s="33"/>
      <c r="CI111" s="33"/>
      <c r="CJ111" s="33"/>
      <c r="CK111" s="33"/>
      <c r="CL111" s="33"/>
      <c r="CM111" s="33"/>
      <c r="CN111" s="33"/>
      <c r="CO111" s="33"/>
      <c r="CP111" s="33"/>
      <c r="CQ111" s="33"/>
      <c r="CR111" s="33"/>
      <c r="CS111" s="33"/>
      <c r="CT111" s="33"/>
      <c r="CU111" s="33"/>
      <c r="CV111" s="33"/>
      <c r="CW111" s="33"/>
      <c r="CX111" s="33"/>
      <c r="CY111" s="33"/>
      <c r="CZ111" s="33"/>
      <c r="DA111" s="33"/>
      <c r="DB111" s="33"/>
      <c r="DC111" s="33"/>
      <c r="DD111" s="33"/>
      <c r="DE111" s="33"/>
      <c r="DF111" s="33"/>
      <c r="DG111" s="33"/>
      <c r="DH111" s="33"/>
      <c r="DI111" s="33"/>
      <c r="DJ111" s="33"/>
      <c r="DK111" s="33"/>
      <c r="DL111" s="33"/>
      <c r="DM111" s="33"/>
      <c r="DN111" s="33"/>
      <c r="DO111" s="33"/>
      <c r="DP111" s="33"/>
      <c r="DQ111" s="33"/>
      <c r="DR111" s="33"/>
      <c r="DS111" s="33"/>
      <c r="DT111" s="33"/>
      <c r="DU111" s="33"/>
      <c r="DV111" s="33"/>
      <c r="DW111" s="33"/>
      <c r="DX111" s="33"/>
      <c r="DY111" s="33"/>
      <c r="DZ111" s="33"/>
      <c r="EA111" s="33"/>
      <c r="EB111" s="33"/>
      <c r="EC111" s="33"/>
      <c r="ED111" s="33"/>
      <c r="EE111" s="33"/>
      <c r="EF111" s="33"/>
      <c r="EG111" s="33"/>
      <c r="EH111" s="33"/>
      <c r="EI111" s="33"/>
      <c r="EJ111" s="33"/>
      <c r="EK111" s="33"/>
      <c r="EL111" s="33"/>
      <c r="EM111" s="33"/>
      <c r="EN111" s="33"/>
      <c r="EO111" s="33"/>
      <c r="EP111" s="33"/>
      <c r="EQ111" s="33"/>
      <c r="ER111" s="33"/>
      <c r="ES111" s="33"/>
      <c r="ET111" s="33"/>
      <c r="EU111" s="33"/>
      <c r="EV111" s="33"/>
      <c r="EW111" s="33"/>
      <c r="EX111" s="33"/>
      <c r="EY111" s="33"/>
      <c r="EZ111" s="33"/>
      <c r="FA111" s="33"/>
      <c r="FB111" s="33"/>
      <c r="FC111" s="33"/>
      <c r="FD111" s="33"/>
      <c r="FE111" s="33"/>
      <c r="FF111" s="33"/>
      <c r="FG111" s="33"/>
      <c r="FH111" s="33"/>
      <c r="FI111" s="33"/>
      <c r="FJ111" s="33"/>
      <c r="FK111" s="33"/>
      <c r="FL111" s="33"/>
      <c r="FM111" s="33"/>
      <c r="FN111" s="33"/>
      <c r="FO111" s="33"/>
      <c r="FP111" s="33"/>
      <c r="FQ111" s="33"/>
      <c r="FR111" s="33"/>
      <c r="FS111" s="33"/>
      <c r="FT111" s="33"/>
      <c r="FU111" s="33"/>
      <c r="FV111" s="33"/>
      <c r="FW111" s="33"/>
      <c r="FX111" s="33"/>
      <c r="FY111" s="33"/>
      <c r="FZ111" s="33"/>
      <c r="GA111" s="33"/>
      <c r="GB111" s="33"/>
      <c r="GC111" s="33"/>
      <c r="GD111" s="33"/>
      <c r="GE111" s="33"/>
      <c r="GF111" s="33"/>
      <c r="GG111" s="33"/>
      <c r="GH111" s="33"/>
      <c r="GI111" s="33"/>
      <c r="GJ111" s="33"/>
      <c r="GK111" s="33"/>
      <c r="GL111" s="33"/>
      <c r="GM111" s="33"/>
      <c r="GN111" s="33"/>
    </row>
    <row r="112" spans="1:196" s="3" customFormat="1" ht="24.75" customHeight="1">
      <c r="A112" s="166">
        <v>20</v>
      </c>
      <c r="B112" s="112"/>
      <c r="C112" s="113" t="s">
        <v>96</v>
      </c>
      <c r="D112" s="113" t="s">
        <v>53</v>
      </c>
      <c r="E112" s="147" t="s">
        <v>184</v>
      </c>
      <c r="F112" s="281">
        <v>69</v>
      </c>
      <c r="G112" s="202">
        <v>21.8</v>
      </c>
      <c r="H112" s="278">
        <v>21.8</v>
      </c>
      <c r="I112" s="283">
        <f t="shared" si="23"/>
        <v>1.8260709319662931E-4</v>
      </c>
      <c r="J112" s="212">
        <f t="shared" si="21"/>
        <v>0</v>
      </c>
      <c r="K112" s="215">
        <f t="shared" si="25"/>
        <v>1</v>
      </c>
      <c r="L112" s="198"/>
      <c r="M112" s="285"/>
      <c r="N112" s="183"/>
      <c r="O112" s="279"/>
      <c r="P112" s="183">
        <f t="shared" si="22"/>
        <v>0</v>
      </c>
      <c r="Q112" s="185"/>
      <c r="R112" s="182">
        <f t="shared" si="16"/>
        <v>69</v>
      </c>
      <c r="S112" s="212">
        <f t="shared" si="17"/>
        <v>69</v>
      </c>
      <c r="T112" s="183">
        <f t="shared" si="17"/>
        <v>21.8</v>
      </c>
      <c r="U112" s="213">
        <f t="shared" si="17"/>
        <v>21.8</v>
      </c>
      <c r="V112" s="183">
        <f t="shared" si="24"/>
        <v>0</v>
      </c>
      <c r="W112" s="215">
        <f t="shared" si="18"/>
        <v>1</v>
      </c>
      <c r="X112" s="37"/>
      <c r="Y112" s="37"/>
      <c r="Z112" s="37"/>
      <c r="AA112" s="37"/>
      <c r="AB112" s="37"/>
      <c r="AC112" s="37"/>
      <c r="AD112" s="37"/>
      <c r="AE112" s="37"/>
      <c r="AF112" s="37"/>
      <c r="AG112" s="37"/>
      <c r="AH112" s="37"/>
      <c r="AI112" s="37"/>
      <c r="AJ112" s="37"/>
      <c r="AK112" s="37"/>
      <c r="AL112" s="37"/>
      <c r="AM112" s="37"/>
      <c r="AN112" s="37"/>
      <c r="AO112" s="37"/>
      <c r="AP112" s="37"/>
      <c r="AQ112" s="37"/>
      <c r="AR112" s="33"/>
      <c r="AS112" s="33"/>
      <c r="AT112" s="33"/>
      <c r="AU112" s="33"/>
      <c r="AV112" s="33"/>
      <c r="AW112" s="33"/>
      <c r="AX112" s="33"/>
      <c r="AY112" s="33"/>
      <c r="AZ112" s="33"/>
      <c r="BA112" s="33"/>
      <c r="BB112" s="33"/>
      <c r="BC112" s="33"/>
      <c r="BD112" s="33"/>
      <c r="BE112" s="33"/>
      <c r="BF112" s="33"/>
      <c r="BG112" s="33"/>
      <c r="BH112" s="33"/>
      <c r="BI112" s="33"/>
      <c r="BJ112" s="33"/>
      <c r="BK112" s="33"/>
      <c r="BL112" s="33"/>
      <c r="BM112" s="33"/>
      <c r="BN112" s="33"/>
      <c r="BO112" s="33"/>
      <c r="BP112" s="33"/>
      <c r="BQ112" s="33"/>
      <c r="BR112" s="33"/>
      <c r="BS112" s="33"/>
      <c r="BT112" s="33"/>
      <c r="BU112" s="33"/>
      <c r="BV112" s="33"/>
      <c r="BW112" s="33"/>
      <c r="BX112" s="33"/>
      <c r="BY112" s="33"/>
      <c r="BZ112" s="33"/>
      <c r="CA112" s="33"/>
      <c r="CB112" s="33"/>
      <c r="CC112" s="33"/>
      <c r="CD112" s="33"/>
      <c r="CE112" s="33"/>
      <c r="CF112" s="33"/>
      <c r="CG112" s="33"/>
      <c r="CH112" s="33"/>
      <c r="CI112" s="33"/>
      <c r="CJ112" s="33"/>
      <c r="CK112" s="33"/>
      <c r="CL112" s="33"/>
      <c r="CM112" s="33"/>
      <c r="CN112" s="33"/>
      <c r="CO112" s="33"/>
      <c r="CP112" s="33"/>
      <c r="CQ112" s="33"/>
      <c r="CR112" s="33"/>
      <c r="CS112" s="33"/>
      <c r="CT112" s="33"/>
      <c r="CU112" s="33"/>
      <c r="CV112" s="33"/>
      <c r="CW112" s="33"/>
      <c r="CX112" s="33"/>
      <c r="CY112" s="33"/>
      <c r="CZ112" s="33"/>
      <c r="DA112" s="33"/>
      <c r="DB112" s="33"/>
      <c r="DC112" s="33"/>
      <c r="DD112" s="33"/>
      <c r="DE112" s="33"/>
      <c r="DF112" s="33"/>
      <c r="DG112" s="33"/>
      <c r="DH112" s="33"/>
      <c r="DI112" s="33"/>
      <c r="DJ112" s="33"/>
      <c r="DK112" s="33"/>
      <c r="DL112" s="33"/>
      <c r="DM112" s="33"/>
      <c r="DN112" s="33"/>
      <c r="DO112" s="33"/>
      <c r="DP112" s="33"/>
      <c r="DQ112" s="33"/>
      <c r="DR112" s="33"/>
      <c r="DS112" s="33"/>
      <c r="DT112" s="33"/>
      <c r="DU112" s="33"/>
      <c r="DV112" s="33"/>
      <c r="DW112" s="33"/>
      <c r="DX112" s="33"/>
      <c r="DY112" s="33"/>
      <c r="DZ112" s="33"/>
      <c r="EA112" s="33"/>
      <c r="EB112" s="33"/>
      <c r="EC112" s="33"/>
      <c r="ED112" s="33"/>
      <c r="EE112" s="33"/>
      <c r="EF112" s="33"/>
      <c r="EG112" s="33"/>
      <c r="EH112" s="33"/>
      <c r="EI112" s="33"/>
      <c r="EJ112" s="33"/>
      <c r="EK112" s="33"/>
      <c r="EL112" s="33"/>
      <c r="EM112" s="33"/>
      <c r="EN112" s="33"/>
      <c r="EO112" s="33"/>
      <c r="EP112" s="33"/>
      <c r="EQ112" s="33"/>
      <c r="ER112" s="33"/>
      <c r="ES112" s="33"/>
      <c r="ET112" s="33"/>
      <c r="EU112" s="33"/>
      <c r="EV112" s="33"/>
      <c r="EW112" s="33"/>
      <c r="EX112" s="33"/>
      <c r="EY112" s="33"/>
      <c r="EZ112" s="33"/>
      <c r="FA112" s="33"/>
      <c r="FB112" s="33"/>
      <c r="FC112" s="33"/>
      <c r="FD112" s="33"/>
      <c r="FE112" s="33"/>
      <c r="FF112" s="33"/>
      <c r="FG112" s="33"/>
      <c r="FH112" s="33"/>
      <c r="FI112" s="33"/>
      <c r="FJ112" s="33"/>
      <c r="FK112" s="33"/>
      <c r="FL112" s="33"/>
      <c r="FM112" s="33"/>
      <c r="FN112" s="33"/>
      <c r="FO112" s="33"/>
      <c r="FP112" s="33"/>
      <c r="FQ112" s="33"/>
      <c r="FR112" s="33"/>
      <c r="FS112" s="33"/>
      <c r="FT112" s="33"/>
      <c r="FU112" s="33"/>
      <c r="FV112" s="33"/>
      <c r="FW112" s="33"/>
      <c r="FX112" s="33"/>
      <c r="FY112" s="33"/>
      <c r="FZ112" s="33"/>
      <c r="GA112" s="33"/>
      <c r="GB112" s="33"/>
      <c r="GC112" s="33"/>
      <c r="GD112" s="33"/>
      <c r="GE112" s="33"/>
      <c r="GF112" s="33"/>
      <c r="GG112" s="33"/>
      <c r="GH112" s="33"/>
      <c r="GI112" s="33"/>
      <c r="GJ112" s="33"/>
      <c r="GK112" s="33"/>
      <c r="GL112" s="33"/>
      <c r="GM112" s="33"/>
      <c r="GN112" s="33"/>
    </row>
    <row r="113" spans="1:196" ht="24.75" customHeight="1">
      <c r="A113" s="166">
        <v>21</v>
      </c>
      <c r="B113" s="109" t="s">
        <v>19</v>
      </c>
      <c r="C113" s="117" t="s">
        <v>161</v>
      </c>
      <c r="D113" s="117" t="s">
        <v>93</v>
      </c>
      <c r="E113" s="150" t="s">
        <v>20</v>
      </c>
      <c r="F113" s="204">
        <v>2367.1</v>
      </c>
      <c r="G113" s="205"/>
      <c r="H113" s="286"/>
      <c r="I113" s="214">
        <f t="shared" si="23"/>
        <v>0</v>
      </c>
      <c r="J113" s="212">
        <f t="shared" si="21"/>
        <v>0</v>
      </c>
      <c r="K113" s="215"/>
      <c r="L113" s="198"/>
      <c r="M113" s="285"/>
      <c r="N113" s="183"/>
      <c r="O113" s="286"/>
      <c r="P113" s="183">
        <f t="shared" si="22"/>
        <v>0</v>
      </c>
      <c r="Q113" s="185"/>
      <c r="R113" s="182">
        <f t="shared" si="16"/>
        <v>2367.1</v>
      </c>
      <c r="S113" s="212">
        <f t="shared" si="17"/>
        <v>2367.1</v>
      </c>
      <c r="T113" s="183">
        <f t="shared" si="17"/>
        <v>0</v>
      </c>
      <c r="U113" s="213">
        <f t="shared" si="17"/>
        <v>0</v>
      </c>
      <c r="V113" s="183">
        <f t="shared" si="24"/>
        <v>0</v>
      </c>
      <c r="W113" s="215"/>
      <c r="X113" s="37"/>
      <c r="Y113" s="37"/>
      <c r="Z113" s="37"/>
      <c r="AA113" s="37"/>
      <c r="AB113" s="37"/>
      <c r="AC113" s="37"/>
      <c r="AD113" s="37"/>
      <c r="AE113" s="37"/>
      <c r="AF113" s="37"/>
      <c r="AG113" s="37"/>
      <c r="AH113" s="37"/>
      <c r="AI113" s="37"/>
      <c r="AJ113" s="37"/>
      <c r="AK113" s="37"/>
      <c r="AL113" s="37"/>
      <c r="AM113" s="37"/>
      <c r="AN113" s="37"/>
      <c r="AO113" s="37"/>
      <c r="AP113" s="37"/>
      <c r="AQ113" s="37"/>
    </row>
    <row r="114" spans="1:196" s="3" customFormat="1" ht="23.25" customHeight="1">
      <c r="A114" s="166">
        <v>22</v>
      </c>
      <c r="B114" s="109" t="s">
        <v>21</v>
      </c>
      <c r="C114" s="117" t="s">
        <v>94</v>
      </c>
      <c r="D114" s="117" t="s">
        <v>54</v>
      </c>
      <c r="E114" s="145" t="s">
        <v>227</v>
      </c>
      <c r="F114" s="204">
        <v>71267</v>
      </c>
      <c r="G114" s="205">
        <v>17816.7</v>
      </c>
      <c r="H114" s="287">
        <v>17816.7</v>
      </c>
      <c r="I114" s="214">
        <f t="shared" si="23"/>
        <v>0.14924109162185253</v>
      </c>
      <c r="J114" s="212">
        <f t="shared" si="21"/>
        <v>0</v>
      </c>
      <c r="K114" s="215">
        <f t="shared" si="25"/>
        <v>1</v>
      </c>
      <c r="L114" s="198"/>
      <c r="M114" s="285"/>
      <c r="N114" s="183"/>
      <c r="O114" s="286"/>
      <c r="P114" s="183">
        <f t="shared" si="22"/>
        <v>0</v>
      </c>
      <c r="Q114" s="185"/>
      <c r="R114" s="182">
        <f t="shared" si="16"/>
        <v>71267</v>
      </c>
      <c r="S114" s="212">
        <f t="shared" si="17"/>
        <v>71267</v>
      </c>
      <c r="T114" s="183">
        <f t="shared" si="17"/>
        <v>17816.7</v>
      </c>
      <c r="U114" s="213">
        <f t="shared" si="17"/>
        <v>17816.7</v>
      </c>
      <c r="V114" s="183">
        <f t="shared" si="24"/>
        <v>0</v>
      </c>
      <c r="W114" s="215">
        <f t="shared" si="18"/>
        <v>1</v>
      </c>
      <c r="X114" s="37"/>
      <c r="Y114" s="37"/>
      <c r="Z114" s="37"/>
      <c r="AA114" s="37"/>
      <c r="AB114" s="37"/>
      <c r="AC114" s="37"/>
      <c r="AD114" s="37"/>
      <c r="AE114" s="37"/>
      <c r="AF114" s="37"/>
      <c r="AG114" s="37"/>
      <c r="AH114" s="37"/>
      <c r="AI114" s="37"/>
      <c r="AJ114" s="37"/>
      <c r="AK114" s="37"/>
      <c r="AL114" s="37"/>
      <c r="AM114" s="37"/>
      <c r="AN114" s="37"/>
      <c r="AO114" s="37"/>
      <c r="AP114" s="37"/>
      <c r="AQ114" s="37"/>
      <c r="AR114" s="33"/>
      <c r="AS114" s="33"/>
      <c r="AT114" s="33"/>
      <c r="AU114" s="33"/>
      <c r="AV114" s="33"/>
      <c r="AW114" s="33"/>
      <c r="AX114" s="33"/>
      <c r="AY114" s="33"/>
      <c r="AZ114" s="33"/>
      <c r="BA114" s="33"/>
      <c r="BB114" s="33"/>
      <c r="BC114" s="33"/>
      <c r="BD114" s="33"/>
      <c r="BE114" s="33"/>
      <c r="BF114" s="33"/>
      <c r="BG114" s="33"/>
      <c r="BH114" s="33"/>
      <c r="BI114" s="33"/>
      <c r="BJ114" s="33"/>
      <c r="BK114" s="33"/>
      <c r="BL114" s="33"/>
      <c r="BM114" s="33"/>
      <c r="BN114" s="33"/>
      <c r="BO114" s="33"/>
      <c r="BP114" s="33"/>
      <c r="BQ114" s="33"/>
      <c r="BR114" s="33"/>
      <c r="BS114" s="33"/>
      <c r="BT114" s="33"/>
      <c r="BU114" s="33"/>
      <c r="BV114" s="33"/>
      <c r="BW114" s="33"/>
      <c r="BX114" s="33"/>
      <c r="BY114" s="33"/>
      <c r="BZ114" s="33"/>
      <c r="CA114" s="33"/>
      <c r="CB114" s="33"/>
      <c r="CC114" s="33"/>
      <c r="CD114" s="33"/>
      <c r="CE114" s="33"/>
      <c r="CF114" s="33"/>
      <c r="CG114" s="33"/>
      <c r="CH114" s="33"/>
      <c r="CI114" s="33"/>
      <c r="CJ114" s="33"/>
      <c r="CK114" s="33"/>
      <c r="CL114" s="33"/>
      <c r="CM114" s="33"/>
      <c r="CN114" s="33"/>
      <c r="CO114" s="33"/>
      <c r="CP114" s="33"/>
      <c r="CQ114" s="33"/>
      <c r="CR114" s="33"/>
      <c r="CS114" s="33"/>
      <c r="CT114" s="33"/>
      <c r="CU114" s="33"/>
      <c r="CV114" s="33"/>
      <c r="CW114" s="33"/>
      <c r="CX114" s="33"/>
      <c r="CY114" s="33"/>
      <c r="CZ114" s="33"/>
      <c r="DA114" s="33"/>
      <c r="DB114" s="33"/>
      <c r="DC114" s="33"/>
      <c r="DD114" s="33"/>
      <c r="DE114" s="33"/>
      <c r="DF114" s="33"/>
      <c r="DG114" s="33"/>
      <c r="DH114" s="33"/>
      <c r="DI114" s="33"/>
      <c r="DJ114" s="33"/>
      <c r="DK114" s="33"/>
      <c r="DL114" s="33"/>
      <c r="DM114" s="33"/>
      <c r="DN114" s="33"/>
      <c r="DO114" s="33"/>
      <c r="DP114" s="33"/>
      <c r="DQ114" s="33"/>
      <c r="DR114" s="33"/>
      <c r="DS114" s="33"/>
      <c r="DT114" s="33"/>
      <c r="DU114" s="33"/>
      <c r="DV114" s="33"/>
      <c r="DW114" s="33"/>
      <c r="DX114" s="33"/>
      <c r="DY114" s="33"/>
      <c r="DZ114" s="33"/>
      <c r="EA114" s="33"/>
      <c r="EB114" s="33"/>
      <c r="EC114" s="33"/>
      <c r="ED114" s="33"/>
      <c r="EE114" s="33"/>
      <c r="EF114" s="33"/>
      <c r="EG114" s="33"/>
      <c r="EH114" s="33"/>
      <c r="EI114" s="33"/>
      <c r="EJ114" s="33"/>
      <c r="EK114" s="33"/>
      <c r="EL114" s="33"/>
      <c r="EM114" s="33"/>
      <c r="EN114" s="33"/>
      <c r="EO114" s="33"/>
      <c r="EP114" s="33"/>
      <c r="EQ114" s="33"/>
      <c r="ER114" s="33"/>
      <c r="ES114" s="33"/>
      <c r="ET114" s="33"/>
      <c r="EU114" s="33"/>
      <c r="EV114" s="33"/>
      <c r="EW114" s="33"/>
      <c r="EX114" s="33"/>
      <c r="EY114" s="33"/>
      <c r="EZ114" s="33"/>
      <c r="FA114" s="33"/>
      <c r="FB114" s="33"/>
      <c r="FC114" s="33"/>
      <c r="FD114" s="33"/>
      <c r="FE114" s="33"/>
      <c r="FF114" s="33"/>
      <c r="FG114" s="33"/>
      <c r="FH114" s="33"/>
      <c r="FI114" s="33"/>
      <c r="FJ114" s="33"/>
      <c r="FK114" s="33"/>
      <c r="FL114" s="33"/>
      <c r="FM114" s="33"/>
      <c r="FN114" s="33"/>
      <c r="FO114" s="33"/>
      <c r="FP114" s="33"/>
      <c r="FQ114" s="33"/>
      <c r="FR114" s="33"/>
      <c r="FS114" s="33"/>
      <c r="FT114" s="33"/>
      <c r="FU114" s="33"/>
      <c r="FV114" s="33"/>
      <c r="FW114" s="33"/>
      <c r="FX114" s="33"/>
      <c r="FY114" s="33"/>
      <c r="FZ114" s="33"/>
      <c r="GA114" s="33"/>
      <c r="GB114" s="33"/>
      <c r="GC114" s="33"/>
      <c r="GD114" s="33"/>
      <c r="GE114" s="33"/>
      <c r="GF114" s="33"/>
      <c r="GG114" s="33"/>
      <c r="GH114" s="33"/>
      <c r="GI114" s="33"/>
      <c r="GJ114" s="33"/>
      <c r="GK114" s="33"/>
      <c r="GL114" s="33"/>
      <c r="GM114" s="33"/>
      <c r="GN114" s="33"/>
    </row>
    <row r="115" spans="1:196" s="3" customFormat="1" ht="23.25" customHeight="1">
      <c r="A115" s="166">
        <v>23</v>
      </c>
      <c r="B115" s="109" t="s">
        <v>21</v>
      </c>
      <c r="C115" s="117" t="s">
        <v>185</v>
      </c>
      <c r="D115" s="117" t="s">
        <v>54</v>
      </c>
      <c r="E115" s="145" t="s">
        <v>186</v>
      </c>
      <c r="F115" s="204">
        <v>523.6</v>
      </c>
      <c r="G115" s="205"/>
      <c r="H115" s="287"/>
      <c r="I115" s="214">
        <f t="shared" si="23"/>
        <v>0</v>
      </c>
      <c r="J115" s="212">
        <f t="shared" si="21"/>
        <v>0</v>
      </c>
      <c r="K115" s="215"/>
      <c r="L115" s="182">
        <v>4818.5</v>
      </c>
      <c r="M115" s="183">
        <v>4818.5</v>
      </c>
      <c r="N115" s="183">
        <v>4818.5</v>
      </c>
      <c r="O115" s="287"/>
      <c r="P115" s="183">
        <f t="shared" si="22"/>
        <v>-4818.5</v>
      </c>
      <c r="Q115" s="185">
        <f t="shared" si="20"/>
        <v>0</v>
      </c>
      <c r="R115" s="182">
        <f t="shared" si="16"/>
        <v>5342.1</v>
      </c>
      <c r="S115" s="212">
        <f t="shared" si="17"/>
        <v>5342.1</v>
      </c>
      <c r="T115" s="183">
        <f t="shared" si="17"/>
        <v>4818.5</v>
      </c>
      <c r="U115" s="213">
        <f t="shared" si="17"/>
        <v>0</v>
      </c>
      <c r="V115" s="183">
        <f t="shared" si="24"/>
        <v>-4818.5</v>
      </c>
      <c r="W115" s="215">
        <f t="shared" si="18"/>
        <v>0</v>
      </c>
      <c r="X115" s="37"/>
      <c r="Y115" s="37"/>
      <c r="Z115" s="37"/>
      <c r="AA115" s="37"/>
      <c r="AB115" s="37"/>
      <c r="AC115" s="37"/>
      <c r="AD115" s="37"/>
      <c r="AE115" s="37"/>
      <c r="AF115" s="37"/>
      <c r="AG115" s="37"/>
      <c r="AH115" s="37"/>
      <c r="AI115" s="37"/>
      <c r="AJ115" s="37"/>
      <c r="AK115" s="37"/>
      <c r="AL115" s="37"/>
      <c r="AM115" s="37"/>
      <c r="AN115" s="37"/>
      <c r="AO115" s="37"/>
      <c r="AP115" s="37"/>
      <c r="AQ115" s="37"/>
      <c r="AR115" s="33"/>
      <c r="AS115" s="33"/>
      <c r="AT115" s="33"/>
      <c r="AU115" s="33"/>
      <c r="AV115" s="33"/>
      <c r="AW115" s="33"/>
      <c r="AX115" s="33"/>
      <c r="AY115" s="33"/>
      <c r="AZ115" s="33"/>
      <c r="BA115" s="33"/>
      <c r="BB115" s="33"/>
      <c r="BC115" s="33"/>
      <c r="BD115" s="33"/>
      <c r="BE115" s="33"/>
      <c r="BF115" s="33"/>
      <c r="BG115" s="33"/>
      <c r="BH115" s="33"/>
      <c r="BI115" s="33"/>
      <c r="BJ115" s="33"/>
      <c r="BK115" s="33"/>
      <c r="BL115" s="33"/>
      <c r="BM115" s="33"/>
      <c r="BN115" s="33"/>
      <c r="BO115" s="33"/>
      <c r="BP115" s="33"/>
      <c r="BQ115" s="33"/>
      <c r="BR115" s="33"/>
      <c r="BS115" s="33"/>
      <c r="BT115" s="33"/>
      <c r="BU115" s="33"/>
      <c r="BV115" s="33"/>
      <c r="BW115" s="33"/>
      <c r="BX115" s="33"/>
      <c r="BY115" s="33"/>
      <c r="BZ115" s="33"/>
      <c r="CA115" s="33"/>
      <c r="CB115" s="33"/>
      <c r="CC115" s="33"/>
      <c r="CD115" s="33"/>
      <c r="CE115" s="33"/>
      <c r="CF115" s="33"/>
      <c r="CG115" s="33"/>
      <c r="CH115" s="33"/>
      <c r="CI115" s="33"/>
      <c r="CJ115" s="33"/>
      <c r="CK115" s="33"/>
      <c r="CL115" s="33"/>
      <c r="CM115" s="33"/>
      <c r="CN115" s="33"/>
      <c r="CO115" s="33"/>
      <c r="CP115" s="33"/>
      <c r="CQ115" s="33"/>
      <c r="CR115" s="33"/>
      <c r="CS115" s="33"/>
      <c r="CT115" s="33"/>
      <c r="CU115" s="33"/>
      <c r="CV115" s="33"/>
      <c r="CW115" s="33"/>
      <c r="CX115" s="33"/>
      <c r="CY115" s="33"/>
      <c r="CZ115" s="33"/>
      <c r="DA115" s="33"/>
      <c r="DB115" s="33"/>
      <c r="DC115" s="33"/>
      <c r="DD115" s="33"/>
      <c r="DE115" s="33"/>
      <c r="DF115" s="33"/>
      <c r="DG115" s="33"/>
      <c r="DH115" s="33"/>
      <c r="DI115" s="33"/>
      <c r="DJ115" s="33"/>
      <c r="DK115" s="33"/>
      <c r="DL115" s="33"/>
      <c r="DM115" s="33"/>
      <c r="DN115" s="33"/>
      <c r="DO115" s="33"/>
      <c r="DP115" s="33"/>
      <c r="DQ115" s="33"/>
      <c r="DR115" s="33"/>
      <c r="DS115" s="33"/>
      <c r="DT115" s="33"/>
      <c r="DU115" s="33"/>
      <c r="DV115" s="33"/>
      <c r="DW115" s="33"/>
      <c r="DX115" s="33"/>
      <c r="DY115" s="33"/>
      <c r="DZ115" s="33"/>
      <c r="EA115" s="33"/>
      <c r="EB115" s="33"/>
      <c r="EC115" s="33"/>
      <c r="ED115" s="33"/>
      <c r="EE115" s="33"/>
      <c r="EF115" s="33"/>
      <c r="EG115" s="33"/>
      <c r="EH115" s="33"/>
      <c r="EI115" s="33"/>
      <c r="EJ115" s="33"/>
      <c r="EK115" s="33"/>
      <c r="EL115" s="33"/>
      <c r="EM115" s="33"/>
      <c r="EN115" s="33"/>
      <c r="EO115" s="33"/>
      <c r="EP115" s="33"/>
      <c r="EQ115" s="33"/>
      <c r="ER115" s="33"/>
      <c r="ES115" s="33"/>
      <c r="ET115" s="33"/>
      <c r="EU115" s="33"/>
      <c r="EV115" s="33"/>
      <c r="EW115" s="33"/>
      <c r="EX115" s="33"/>
      <c r="EY115" s="33"/>
      <c r="EZ115" s="33"/>
      <c r="FA115" s="33"/>
      <c r="FB115" s="33"/>
      <c r="FC115" s="33"/>
      <c r="FD115" s="33"/>
      <c r="FE115" s="33"/>
      <c r="FF115" s="33"/>
      <c r="FG115" s="33"/>
      <c r="FH115" s="33"/>
      <c r="FI115" s="33"/>
      <c r="FJ115" s="33"/>
      <c r="FK115" s="33"/>
      <c r="FL115" s="33"/>
      <c r="FM115" s="33"/>
      <c r="FN115" s="33"/>
      <c r="FO115" s="33"/>
      <c r="FP115" s="33"/>
      <c r="FQ115" s="33"/>
      <c r="FR115" s="33"/>
      <c r="FS115" s="33"/>
      <c r="FT115" s="33"/>
      <c r="FU115" s="33"/>
      <c r="FV115" s="33"/>
      <c r="FW115" s="33"/>
      <c r="FX115" s="33"/>
      <c r="FY115" s="33"/>
      <c r="FZ115" s="33"/>
      <c r="GA115" s="33"/>
      <c r="GB115" s="33"/>
      <c r="GC115" s="33"/>
      <c r="GD115" s="33"/>
      <c r="GE115" s="33"/>
      <c r="GF115" s="33"/>
      <c r="GG115" s="33"/>
      <c r="GH115" s="33"/>
      <c r="GI115" s="33"/>
      <c r="GJ115" s="33"/>
      <c r="GK115" s="33"/>
      <c r="GL115" s="33"/>
      <c r="GM115" s="33"/>
      <c r="GN115" s="33"/>
    </row>
    <row r="116" spans="1:196" s="15" customFormat="1" ht="100.9" customHeight="1">
      <c r="A116" s="125"/>
      <c r="B116" s="98"/>
      <c r="C116" s="98"/>
      <c r="D116" s="98"/>
      <c r="E116" s="138" t="s">
        <v>235</v>
      </c>
      <c r="F116" s="320">
        <v>523.6</v>
      </c>
      <c r="G116" s="321"/>
      <c r="H116" s="237"/>
      <c r="I116" s="280">
        <f t="shared" si="23"/>
        <v>0</v>
      </c>
      <c r="J116" s="265">
        <f t="shared" si="21"/>
        <v>0</v>
      </c>
      <c r="K116" s="267"/>
      <c r="L116" s="264"/>
      <c r="M116" s="265"/>
      <c r="N116" s="265"/>
      <c r="O116" s="233"/>
      <c r="P116" s="270">
        <f t="shared" si="22"/>
        <v>0</v>
      </c>
      <c r="Q116" s="267"/>
      <c r="R116" s="264">
        <f t="shared" si="16"/>
        <v>523.6</v>
      </c>
      <c r="S116" s="265">
        <f t="shared" ref="S116:U118" si="27">SUM(F116,M116)</f>
        <v>523.6</v>
      </c>
      <c r="T116" s="265">
        <f t="shared" si="27"/>
        <v>0</v>
      </c>
      <c r="U116" s="236">
        <f t="shared" si="27"/>
        <v>0</v>
      </c>
      <c r="V116" s="265">
        <f t="shared" si="24"/>
        <v>0</v>
      </c>
      <c r="W116" s="215"/>
      <c r="X116" s="43"/>
      <c r="Y116" s="43"/>
      <c r="Z116" s="43"/>
      <c r="AA116" s="43"/>
      <c r="AB116" s="43"/>
      <c r="AC116" s="43"/>
      <c r="AD116" s="43"/>
      <c r="AE116" s="43"/>
      <c r="AF116" s="43"/>
      <c r="AG116" s="43"/>
      <c r="AH116" s="43"/>
      <c r="AI116" s="43"/>
      <c r="AJ116" s="43"/>
      <c r="AK116" s="43"/>
      <c r="AL116" s="43"/>
      <c r="AM116" s="43"/>
      <c r="AN116" s="43"/>
      <c r="AO116" s="43"/>
      <c r="AP116" s="43"/>
      <c r="AQ116" s="43"/>
      <c r="AR116" s="44"/>
      <c r="AS116" s="44"/>
      <c r="AT116" s="44"/>
      <c r="AU116" s="44"/>
      <c r="AV116" s="44"/>
      <c r="AW116" s="44"/>
      <c r="AX116" s="44"/>
      <c r="AY116" s="44"/>
      <c r="AZ116" s="44"/>
      <c r="BA116" s="44"/>
      <c r="BB116" s="44"/>
      <c r="BC116" s="44"/>
      <c r="BD116" s="44"/>
      <c r="BE116" s="44"/>
      <c r="BF116" s="44"/>
      <c r="BG116" s="44"/>
      <c r="BH116" s="44"/>
      <c r="BI116" s="44"/>
      <c r="BJ116" s="44"/>
      <c r="BK116" s="44"/>
      <c r="BL116" s="44"/>
      <c r="BM116" s="44"/>
      <c r="BN116" s="44"/>
      <c r="BO116" s="44"/>
      <c r="BP116" s="44"/>
      <c r="BQ116" s="44"/>
      <c r="BR116" s="44"/>
      <c r="BS116" s="44"/>
      <c r="BT116" s="44"/>
      <c r="BU116" s="44"/>
      <c r="BV116" s="44"/>
      <c r="BW116" s="44"/>
      <c r="BX116" s="44"/>
      <c r="BY116" s="44"/>
      <c r="BZ116" s="44"/>
      <c r="CA116" s="44"/>
      <c r="CB116" s="44"/>
      <c r="CC116" s="44"/>
      <c r="CD116" s="44"/>
      <c r="CE116" s="44"/>
      <c r="CF116" s="44"/>
      <c r="CG116" s="44"/>
      <c r="CH116" s="44"/>
      <c r="CI116" s="44"/>
      <c r="CJ116" s="44"/>
      <c r="CK116" s="44"/>
      <c r="CL116" s="44"/>
      <c r="CM116" s="44"/>
      <c r="CN116" s="44"/>
      <c r="CO116" s="44"/>
      <c r="CP116" s="44"/>
      <c r="CQ116" s="44"/>
      <c r="CR116" s="44"/>
      <c r="CS116" s="44"/>
      <c r="CT116" s="44"/>
      <c r="CU116" s="44"/>
      <c r="CV116" s="44"/>
      <c r="CW116" s="44"/>
      <c r="CX116" s="44"/>
      <c r="CY116" s="44"/>
      <c r="CZ116" s="44"/>
      <c r="DA116" s="44"/>
      <c r="DB116" s="44"/>
      <c r="DC116" s="44"/>
      <c r="DD116" s="44"/>
      <c r="DE116" s="44"/>
      <c r="DF116" s="44"/>
      <c r="DG116" s="44"/>
      <c r="DH116" s="44"/>
      <c r="DI116" s="44"/>
      <c r="DJ116" s="44"/>
      <c r="DK116" s="44"/>
      <c r="DL116" s="44"/>
      <c r="DM116" s="44"/>
      <c r="DN116" s="44"/>
      <c r="DO116" s="44"/>
      <c r="DP116" s="44"/>
      <c r="DQ116" s="44"/>
      <c r="DR116" s="44"/>
      <c r="DS116" s="44"/>
      <c r="DT116" s="44"/>
      <c r="DU116" s="44"/>
      <c r="DV116" s="44"/>
      <c r="DW116" s="44"/>
      <c r="DX116" s="44"/>
      <c r="DY116" s="44"/>
      <c r="DZ116" s="44"/>
      <c r="EA116" s="44"/>
      <c r="EB116" s="44"/>
      <c r="EC116" s="44"/>
      <c r="ED116" s="44"/>
      <c r="EE116" s="44"/>
      <c r="EF116" s="44"/>
      <c r="EG116" s="44"/>
      <c r="EH116" s="44"/>
      <c r="EI116" s="44"/>
      <c r="EJ116" s="44"/>
      <c r="EK116" s="44"/>
      <c r="EL116" s="44"/>
      <c r="EM116" s="44"/>
      <c r="EN116" s="44"/>
      <c r="EO116" s="44"/>
      <c r="EP116" s="44"/>
      <c r="EQ116" s="44"/>
      <c r="ER116" s="44"/>
      <c r="ES116" s="44"/>
      <c r="ET116" s="44"/>
      <c r="EU116" s="44"/>
      <c r="EV116" s="44"/>
      <c r="EW116" s="44"/>
      <c r="EX116" s="44"/>
      <c r="EY116" s="44"/>
      <c r="EZ116" s="44"/>
      <c r="FA116" s="44"/>
      <c r="FB116" s="44"/>
      <c r="FC116" s="44"/>
      <c r="FD116" s="44"/>
      <c r="FE116" s="44"/>
      <c r="FF116" s="44"/>
      <c r="FG116" s="44"/>
      <c r="FH116" s="44"/>
      <c r="FI116" s="44"/>
      <c r="FJ116" s="44"/>
      <c r="FK116" s="44"/>
      <c r="FL116" s="44"/>
      <c r="FM116" s="44"/>
      <c r="FN116" s="44"/>
      <c r="FO116" s="44"/>
      <c r="FP116" s="44"/>
      <c r="FQ116" s="44"/>
      <c r="FR116" s="44"/>
      <c r="FS116" s="44"/>
      <c r="FT116" s="44"/>
      <c r="FU116" s="44"/>
      <c r="FV116" s="44"/>
      <c r="FW116" s="44"/>
      <c r="FX116" s="44"/>
      <c r="FY116" s="44"/>
      <c r="FZ116" s="44"/>
      <c r="GA116" s="44"/>
      <c r="GB116" s="44"/>
      <c r="GC116" s="44"/>
      <c r="GD116" s="44"/>
      <c r="GE116" s="44"/>
      <c r="GF116" s="44"/>
      <c r="GG116" s="44"/>
      <c r="GH116" s="44"/>
      <c r="GI116" s="44"/>
      <c r="GJ116" s="44"/>
      <c r="GK116" s="44"/>
      <c r="GL116" s="44"/>
      <c r="GM116" s="44"/>
      <c r="GN116" s="44"/>
    </row>
    <row r="117" spans="1:196" s="15" customFormat="1" ht="45.6" customHeight="1">
      <c r="A117" s="125"/>
      <c r="B117" s="98"/>
      <c r="C117" s="98"/>
      <c r="D117" s="98"/>
      <c r="E117" s="138" t="s">
        <v>265</v>
      </c>
      <c r="F117" s="320"/>
      <c r="G117" s="321"/>
      <c r="H117" s="237"/>
      <c r="I117" s="280">
        <f t="shared" si="23"/>
        <v>0</v>
      </c>
      <c r="J117" s="265">
        <f t="shared" si="21"/>
        <v>0</v>
      </c>
      <c r="K117" s="267"/>
      <c r="L117" s="264">
        <v>4818.5</v>
      </c>
      <c r="M117" s="265">
        <v>4818.5</v>
      </c>
      <c r="N117" s="265">
        <v>4818.5</v>
      </c>
      <c r="O117" s="233"/>
      <c r="P117" s="265">
        <f>O117-N117</f>
        <v>-4818.5</v>
      </c>
      <c r="Q117" s="267"/>
      <c r="R117" s="264">
        <f t="shared" si="16"/>
        <v>4818.5</v>
      </c>
      <c r="S117" s="265">
        <f t="shared" si="27"/>
        <v>4818.5</v>
      </c>
      <c r="T117" s="265">
        <f t="shared" si="27"/>
        <v>4818.5</v>
      </c>
      <c r="U117" s="236">
        <f t="shared" si="27"/>
        <v>0</v>
      </c>
      <c r="V117" s="265">
        <f t="shared" si="24"/>
        <v>-4818.5</v>
      </c>
      <c r="W117" s="215"/>
      <c r="X117" s="43"/>
      <c r="Y117" s="43"/>
      <c r="Z117" s="43"/>
      <c r="AA117" s="43"/>
      <c r="AB117" s="43"/>
      <c r="AC117" s="43"/>
      <c r="AD117" s="43"/>
      <c r="AE117" s="43"/>
      <c r="AF117" s="43"/>
      <c r="AG117" s="43"/>
      <c r="AH117" s="43"/>
      <c r="AI117" s="43"/>
      <c r="AJ117" s="43"/>
      <c r="AK117" s="43"/>
      <c r="AL117" s="43"/>
      <c r="AM117" s="43"/>
      <c r="AN117" s="43"/>
      <c r="AO117" s="43"/>
      <c r="AP117" s="43"/>
      <c r="AQ117" s="43"/>
      <c r="AR117" s="44"/>
      <c r="AS117" s="44"/>
      <c r="AT117" s="44"/>
      <c r="AU117" s="44"/>
      <c r="AV117" s="44"/>
      <c r="AW117" s="44"/>
      <c r="AX117" s="44"/>
      <c r="AY117" s="44"/>
      <c r="AZ117" s="44"/>
      <c r="BA117" s="44"/>
      <c r="BB117" s="44"/>
      <c r="BC117" s="44"/>
      <c r="BD117" s="44"/>
      <c r="BE117" s="44"/>
      <c r="BF117" s="44"/>
      <c r="BG117" s="44"/>
      <c r="BH117" s="44"/>
      <c r="BI117" s="44"/>
      <c r="BJ117" s="44"/>
      <c r="BK117" s="44"/>
      <c r="BL117" s="44"/>
      <c r="BM117" s="44"/>
      <c r="BN117" s="44"/>
      <c r="BO117" s="44"/>
      <c r="BP117" s="44"/>
      <c r="BQ117" s="44"/>
      <c r="BR117" s="44"/>
      <c r="BS117" s="44"/>
      <c r="BT117" s="44"/>
      <c r="BU117" s="44"/>
      <c r="BV117" s="44"/>
      <c r="BW117" s="44"/>
      <c r="BX117" s="44"/>
      <c r="BY117" s="44"/>
      <c r="BZ117" s="44"/>
      <c r="CA117" s="44"/>
      <c r="CB117" s="44"/>
      <c r="CC117" s="44"/>
      <c r="CD117" s="44"/>
      <c r="CE117" s="44"/>
      <c r="CF117" s="44"/>
      <c r="CG117" s="44"/>
      <c r="CH117" s="44"/>
      <c r="CI117" s="44"/>
      <c r="CJ117" s="44"/>
      <c r="CK117" s="44"/>
      <c r="CL117" s="44"/>
      <c r="CM117" s="44"/>
      <c r="CN117" s="44"/>
      <c r="CO117" s="44"/>
      <c r="CP117" s="44"/>
      <c r="CQ117" s="44"/>
      <c r="CR117" s="44"/>
      <c r="CS117" s="44"/>
      <c r="CT117" s="44"/>
      <c r="CU117" s="44"/>
      <c r="CV117" s="44"/>
      <c r="CW117" s="44"/>
      <c r="CX117" s="44"/>
      <c r="CY117" s="44"/>
      <c r="CZ117" s="44"/>
      <c r="DA117" s="44"/>
      <c r="DB117" s="44"/>
      <c r="DC117" s="44"/>
      <c r="DD117" s="44"/>
      <c r="DE117" s="44"/>
      <c r="DF117" s="44"/>
      <c r="DG117" s="44"/>
      <c r="DH117" s="44"/>
      <c r="DI117" s="44"/>
      <c r="DJ117" s="44"/>
      <c r="DK117" s="44"/>
      <c r="DL117" s="44"/>
      <c r="DM117" s="44"/>
      <c r="DN117" s="44"/>
      <c r="DO117" s="44"/>
      <c r="DP117" s="44"/>
      <c r="DQ117" s="44"/>
      <c r="DR117" s="44"/>
      <c r="DS117" s="44"/>
      <c r="DT117" s="44"/>
      <c r="DU117" s="44"/>
      <c r="DV117" s="44"/>
      <c r="DW117" s="44"/>
      <c r="DX117" s="44"/>
      <c r="DY117" s="44"/>
      <c r="DZ117" s="44"/>
      <c r="EA117" s="44"/>
      <c r="EB117" s="44"/>
      <c r="EC117" s="44"/>
      <c r="ED117" s="44"/>
      <c r="EE117" s="44"/>
      <c r="EF117" s="44"/>
      <c r="EG117" s="44"/>
      <c r="EH117" s="44"/>
      <c r="EI117" s="44"/>
      <c r="EJ117" s="44"/>
      <c r="EK117" s="44"/>
      <c r="EL117" s="44"/>
      <c r="EM117" s="44"/>
      <c r="EN117" s="44"/>
      <c r="EO117" s="44"/>
      <c r="EP117" s="44"/>
      <c r="EQ117" s="44"/>
      <c r="ER117" s="44"/>
      <c r="ES117" s="44"/>
      <c r="ET117" s="44"/>
      <c r="EU117" s="44"/>
      <c r="EV117" s="44"/>
      <c r="EW117" s="44"/>
      <c r="EX117" s="44"/>
      <c r="EY117" s="44"/>
      <c r="EZ117" s="44"/>
      <c r="FA117" s="44"/>
      <c r="FB117" s="44"/>
      <c r="FC117" s="44"/>
      <c r="FD117" s="44"/>
      <c r="FE117" s="44"/>
      <c r="FF117" s="44"/>
      <c r="FG117" s="44"/>
      <c r="FH117" s="44"/>
      <c r="FI117" s="44"/>
      <c r="FJ117" s="44"/>
      <c r="FK117" s="44"/>
      <c r="FL117" s="44"/>
      <c r="FM117" s="44"/>
      <c r="FN117" s="44"/>
      <c r="FO117" s="44"/>
      <c r="FP117" s="44"/>
      <c r="FQ117" s="44"/>
      <c r="FR117" s="44"/>
      <c r="FS117" s="44"/>
      <c r="FT117" s="44"/>
      <c r="FU117" s="44"/>
      <c r="FV117" s="44"/>
      <c r="FW117" s="44"/>
      <c r="FX117" s="44"/>
      <c r="FY117" s="44"/>
      <c r="FZ117" s="44"/>
      <c r="GA117" s="44"/>
      <c r="GB117" s="44"/>
      <c r="GC117" s="44"/>
      <c r="GD117" s="44"/>
      <c r="GE117" s="44"/>
      <c r="GF117" s="44"/>
      <c r="GG117" s="44"/>
      <c r="GH117" s="44"/>
      <c r="GI117" s="44"/>
      <c r="GJ117" s="44"/>
      <c r="GK117" s="44"/>
      <c r="GL117" s="44"/>
      <c r="GM117" s="44"/>
      <c r="GN117" s="44"/>
    </row>
    <row r="118" spans="1:196" s="15" customFormat="1" ht="126.6" hidden="1" customHeight="1">
      <c r="A118" s="125"/>
      <c r="B118" s="98"/>
      <c r="C118" s="98"/>
      <c r="D118" s="98"/>
      <c r="E118" s="138" t="s">
        <v>256</v>
      </c>
      <c r="F118" s="288"/>
      <c r="G118" s="289"/>
      <c r="H118" s="233"/>
      <c r="I118" s="280">
        <f t="shared" si="23"/>
        <v>0</v>
      </c>
      <c r="J118" s="265">
        <f t="shared" si="21"/>
        <v>0</v>
      </c>
      <c r="K118" s="267" t="e">
        <f t="shared" si="25"/>
        <v>#DIV/0!</v>
      </c>
      <c r="L118" s="264"/>
      <c r="M118" s="265"/>
      <c r="N118" s="265"/>
      <c r="O118" s="237"/>
      <c r="P118" s="265">
        <f>O118-N118</f>
        <v>0</v>
      </c>
      <c r="Q118" s="267" t="e">
        <f t="shared" si="20"/>
        <v>#DIV/0!</v>
      </c>
      <c r="R118" s="264">
        <f>SUM(F118,L118)</f>
        <v>0</v>
      </c>
      <c r="S118" s="265">
        <f t="shared" si="27"/>
        <v>0</v>
      </c>
      <c r="T118" s="265">
        <f t="shared" si="27"/>
        <v>0</v>
      </c>
      <c r="U118" s="236">
        <f t="shared" si="27"/>
        <v>0</v>
      </c>
      <c r="V118" s="270">
        <f t="shared" si="24"/>
        <v>0</v>
      </c>
      <c r="W118" s="267" t="e">
        <f>U118/T118</f>
        <v>#DIV/0!</v>
      </c>
      <c r="X118" s="43"/>
      <c r="Y118" s="43"/>
      <c r="Z118" s="43"/>
      <c r="AA118" s="43"/>
      <c r="AB118" s="43"/>
      <c r="AC118" s="43"/>
      <c r="AD118" s="43"/>
      <c r="AE118" s="43"/>
      <c r="AF118" s="43"/>
      <c r="AG118" s="43"/>
      <c r="AH118" s="43"/>
      <c r="AI118" s="43"/>
      <c r="AJ118" s="43"/>
      <c r="AK118" s="43"/>
      <c r="AL118" s="43"/>
      <c r="AM118" s="43"/>
      <c r="AN118" s="43"/>
      <c r="AO118" s="43"/>
      <c r="AP118" s="43"/>
      <c r="AQ118" s="43"/>
      <c r="AR118" s="44"/>
      <c r="AS118" s="44"/>
      <c r="AT118" s="44"/>
      <c r="AU118" s="44"/>
      <c r="AV118" s="44"/>
      <c r="AW118" s="44"/>
      <c r="AX118" s="44"/>
      <c r="AY118" s="44"/>
      <c r="AZ118" s="44"/>
      <c r="BA118" s="44"/>
      <c r="BB118" s="44"/>
      <c r="BC118" s="44"/>
      <c r="BD118" s="44"/>
      <c r="BE118" s="44"/>
      <c r="BF118" s="44"/>
      <c r="BG118" s="44"/>
      <c r="BH118" s="44"/>
      <c r="BI118" s="44"/>
      <c r="BJ118" s="44"/>
      <c r="BK118" s="44"/>
      <c r="BL118" s="44"/>
      <c r="BM118" s="44"/>
      <c r="BN118" s="44"/>
      <c r="BO118" s="44"/>
      <c r="BP118" s="44"/>
      <c r="BQ118" s="44"/>
      <c r="BR118" s="44"/>
      <c r="BS118" s="44"/>
      <c r="BT118" s="44"/>
      <c r="BU118" s="44"/>
      <c r="BV118" s="44"/>
      <c r="BW118" s="44"/>
      <c r="BX118" s="44"/>
      <c r="BY118" s="44"/>
      <c r="BZ118" s="44"/>
      <c r="CA118" s="44"/>
      <c r="CB118" s="44"/>
      <c r="CC118" s="44"/>
      <c r="CD118" s="44"/>
      <c r="CE118" s="44"/>
      <c r="CF118" s="44"/>
      <c r="CG118" s="44"/>
      <c r="CH118" s="44"/>
      <c r="CI118" s="44"/>
      <c r="CJ118" s="44"/>
      <c r="CK118" s="44"/>
      <c r="CL118" s="44"/>
      <c r="CM118" s="44"/>
      <c r="CN118" s="44"/>
      <c r="CO118" s="44"/>
      <c r="CP118" s="44"/>
      <c r="CQ118" s="44"/>
      <c r="CR118" s="44"/>
      <c r="CS118" s="44"/>
      <c r="CT118" s="44"/>
      <c r="CU118" s="44"/>
      <c r="CV118" s="44"/>
      <c r="CW118" s="44"/>
      <c r="CX118" s="44"/>
      <c r="CY118" s="44"/>
      <c r="CZ118" s="44"/>
      <c r="DA118" s="44"/>
      <c r="DB118" s="44"/>
      <c r="DC118" s="44"/>
      <c r="DD118" s="44"/>
      <c r="DE118" s="44"/>
      <c r="DF118" s="44"/>
      <c r="DG118" s="44"/>
      <c r="DH118" s="44"/>
      <c r="DI118" s="44"/>
      <c r="DJ118" s="44"/>
      <c r="DK118" s="44"/>
      <c r="DL118" s="44"/>
      <c r="DM118" s="44"/>
      <c r="DN118" s="44"/>
      <c r="DO118" s="44"/>
      <c r="DP118" s="44"/>
      <c r="DQ118" s="44"/>
      <c r="DR118" s="44"/>
      <c r="DS118" s="44"/>
      <c r="DT118" s="44"/>
      <c r="DU118" s="44"/>
      <c r="DV118" s="44"/>
      <c r="DW118" s="44"/>
      <c r="DX118" s="44"/>
      <c r="DY118" s="44"/>
      <c r="DZ118" s="44"/>
      <c r="EA118" s="44"/>
      <c r="EB118" s="44"/>
      <c r="EC118" s="44"/>
      <c r="ED118" s="44"/>
      <c r="EE118" s="44"/>
      <c r="EF118" s="44"/>
      <c r="EG118" s="44"/>
      <c r="EH118" s="44"/>
      <c r="EI118" s="44"/>
      <c r="EJ118" s="44"/>
      <c r="EK118" s="44"/>
      <c r="EL118" s="44"/>
      <c r="EM118" s="44"/>
      <c r="EN118" s="44"/>
      <c r="EO118" s="44"/>
      <c r="EP118" s="44"/>
      <c r="EQ118" s="44"/>
      <c r="ER118" s="44"/>
      <c r="ES118" s="44"/>
      <c r="ET118" s="44"/>
      <c r="EU118" s="44"/>
      <c r="EV118" s="44"/>
      <c r="EW118" s="44"/>
      <c r="EX118" s="44"/>
      <c r="EY118" s="44"/>
      <c r="EZ118" s="44"/>
      <c r="FA118" s="44"/>
      <c r="FB118" s="44"/>
      <c r="FC118" s="44"/>
      <c r="FD118" s="44"/>
      <c r="FE118" s="44"/>
      <c r="FF118" s="44"/>
      <c r="FG118" s="44"/>
      <c r="FH118" s="44"/>
      <c r="FI118" s="44"/>
      <c r="FJ118" s="44"/>
      <c r="FK118" s="44"/>
      <c r="FL118" s="44"/>
      <c r="FM118" s="44"/>
      <c r="FN118" s="44"/>
      <c r="FO118" s="44"/>
      <c r="FP118" s="44"/>
      <c r="FQ118" s="44"/>
      <c r="FR118" s="44"/>
      <c r="FS118" s="44"/>
      <c r="FT118" s="44"/>
      <c r="FU118" s="44"/>
      <c r="FV118" s="44"/>
      <c r="FW118" s="44"/>
      <c r="FX118" s="44"/>
      <c r="FY118" s="44"/>
      <c r="FZ118" s="44"/>
      <c r="GA118" s="44"/>
      <c r="GB118" s="44"/>
      <c r="GC118" s="44"/>
      <c r="GD118" s="44"/>
      <c r="GE118" s="44"/>
      <c r="GF118" s="44"/>
      <c r="GG118" s="44"/>
      <c r="GH118" s="44"/>
      <c r="GI118" s="44"/>
      <c r="GJ118" s="44"/>
      <c r="GK118" s="44"/>
      <c r="GL118" s="44"/>
      <c r="GM118" s="44"/>
      <c r="GN118" s="44"/>
    </row>
    <row r="119" spans="1:196" s="3" customFormat="1" ht="25.5" customHeight="1">
      <c r="A119" s="348" t="s">
        <v>5</v>
      </c>
      <c r="B119" s="349"/>
      <c r="C119" s="349"/>
      <c r="D119" s="349"/>
      <c r="E119" s="350"/>
      <c r="F119" s="183">
        <f>SUM(F8,F26,F47,F59,F64,F71,F72,F73,F74,F86,F87,F88,F93,F101,F102,F104,F109,F110,F111,F112,F113,F114,F115)</f>
        <v>484802.2</v>
      </c>
      <c r="G119" s="183">
        <f>SUM(G8,G26,G47,G59,G64,G71,G72,G73,G74,G86,G87,G88,G93,G101,G102,G104,G109,G110,G111,G112,G113,G114,G115)</f>
        <v>133826.79999999999</v>
      </c>
      <c r="H119" s="213">
        <f>SUM(H8,H26,H47,H59,H64,H71,H72,H73,H74,H86,H87,H88,H93,H101,H102,H104,H109,H110,H111,H112,H113,H114,H115)</f>
        <v>119382</v>
      </c>
      <c r="I119" s="214">
        <v>1</v>
      </c>
      <c r="J119" s="183">
        <f>SUM(J8,J26,J47,J59,J64,J71,J72,J73,J74,J86,J87,J88,J93,J101,J102,J104,J109,J110,J111,J112,J113,J114,J115)</f>
        <v>-14444.799999999988</v>
      </c>
      <c r="K119" s="215">
        <f t="shared" si="25"/>
        <v>0.89206347308610834</v>
      </c>
      <c r="L119" s="182">
        <f>SUM(L8,L26,L47,L59,L64,L71,L72,L73,L74,L86,L87,L88,L93,L101,L102,L104,L109,L110,L111,L112,L113,L114,L115)</f>
        <v>90765.400000000009</v>
      </c>
      <c r="M119" s="183">
        <f>SUM(M8,M26,M47,M59,M64,M71,M72,M73,M74,M86,M87,M88,M93,M101,M102,M104,M109,M110,M111,M112,M113,M114,M115)</f>
        <v>91650.6</v>
      </c>
      <c r="N119" s="183">
        <f>SUM(N8,N26,N47,N59,N64,N71,N72,N73,N74,N86,N87,N88,N93,N101,N102,N104,N109,N110,N111,N112,N113,N114,N115)</f>
        <v>38359.600000000006</v>
      </c>
      <c r="O119" s="213">
        <f>SUM(O8,O26,O47,O59,O64,O71,O72,O73,O74,O86,O87,O88,O93,O101,O102,O104,O109,O110,O111,O112,O113,O114,O115)</f>
        <v>12970.100000000002</v>
      </c>
      <c r="P119" s="183">
        <f>SUM(P8,P26,P47,P59,P64,P71,P72,P73,P74,P86,P87,P88,P93,P101,P102,P104,P109,P110,P111,P112,P113,P114,P115)</f>
        <v>-25389.5</v>
      </c>
      <c r="Q119" s="185">
        <f t="shared" si="20"/>
        <v>0.33811874993482727</v>
      </c>
      <c r="R119" s="182">
        <f>SUM(R8,R26,R47,R59,R64,R71,R72,R73,R74,R86,R87,R88,R93,R101,R102,R104,R109,R110,R111,R112,R113,R114,R115)</f>
        <v>575567.6</v>
      </c>
      <c r="S119" s="183">
        <f>SUM(S8,S26,S47,S59,S64,S71,S72,S73,S74,S86,S87,S88,S93,S101,S102,S104,S109,S110,S111,S112,S113,S114,S115)</f>
        <v>576452.79999999993</v>
      </c>
      <c r="T119" s="183">
        <f>SUM(T8,T26,T47,T59,T64,T71,T72,T73,T74,T86,T87,T88,T93,T101,T102,T104,T109,T110,T111,T112,T113,T114,T115)</f>
        <v>172186.40000000002</v>
      </c>
      <c r="U119" s="213">
        <f>SUM(U8,U26,U47,U59,U64,U71,U72,U73,U74,U86,U87,U88,U93,U101,U102,U104,U109,U110,U111,U112,U113,U114,U115)</f>
        <v>132352.1</v>
      </c>
      <c r="V119" s="183">
        <f>SUM(V8,V26,V47,V59,V64,V71,V72,V73,V74,V86,V87,V88,V93,V101,V102,V104,V109,V110,V111,V112,V113,V114,V115)</f>
        <v>-39834.299999999981</v>
      </c>
      <c r="W119" s="215">
        <f t="shared" si="18"/>
        <v>0.76865594495267908</v>
      </c>
      <c r="X119" s="37"/>
      <c r="Y119" s="37"/>
      <c r="Z119" s="37"/>
      <c r="AA119" s="37"/>
      <c r="AB119" s="37"/>
      <c r="AC119" s="37"/>
      <c r="AD119" s="37"/>
      <c r="AE119" s="37"/>
      <c r="AF119" s="37"/>
      <c r="AG119" s="37"/>
      <c r="AH119" s="37"/>
      <c r="AI119" s="37"/>
      <c r="AJ119" s="37"/>
      <c r="AK119" s="37"/>
      <c r="AL119" s="37"/>
      <c r="AM119" s="37"/>
      <c r="AN119" s="37"/>
      <c r="AO119" s="37"/>
      <c r="AP119" s="37"/>
      <c r="AQ119" s="37"/>
      <c r="AR119" s="33"/>
      <c r="AS119" s="33"/>
      <c r="AT119" s="33"/>
      <c r="AU119" s="33"/>
      <c r="AV119" s="33"/>
      <c r="AW119" s="33"/>
      <c r="AX119" s="33"/>
      <c r="AY119" s="33"/>
      <c r="AZ119" s="33"/>
      <c r="BA119" s="33"/>
      <c r="BB119" s="33"/>
      <c r="BC119" s="33"/>
      <c r="BD119" s="33"/>
      <c r="BE119" s="33"/>
      <c r="BF119" s="33"/>
      <c r="BG119" s="33"/>
      <c r="BH119" s="33"/>
      <c r="BI119" s="33"/>
      <c r="BJ119" s="33"/>
      <c r="BK119" s="33"/>
      <c r="BL119" s="33"/>
      <c r="BM119" s="33"/>
      <c r="BN119" s="33"/>
      <c r="BO119" s="33"/>
      <c r="BP119" s="33"/>
      <c r="BQ119" s="33"/>
      <c r="BR119" s="33"/>
      <c r="BS119" s="33"/>
      <c r="BT119" s="33"/>
      <c r="BU119" s="33"/>
      <c r="BV119" s="33"/>
      <c r="BW119" s="33"/>
      <c r="BX119" s="33"/>
      <c r="BY119" s="33"/>
      <c r="BZ119" s="33"/>
      <c r="CA119" s="33"/>
      <c r="CB119" s="33"/>
      <c r="CC119" s="33"/>
      <c r="CD119" s="33"/>
      <c r="CE119" s="33"/>
      <c r="CF119" s="33"/>
      <c r="CG119" s="33"/>
      <c r="CH119" s="33"/>
      <c r="CI119" s="33"/>
      <c r="CJ119" s="33"/>
      <c r="CK119" s="33"/>
      <c r="CL119" s="33"/>
      <c r="CM119" s="33"/>
      <c r="CN119" s="33"/>
      <c r="CO119" s="33"/>
      <c r="CP119" s="33"/>
      <c r="CQ119" s="33"/>
      <c r="CR119" s="33"/>
      <c r="CS119" s="33"/>
      <c r="CT119" s="33"/>
      <c r="CU119" s="33"/>
      <c r="CV119" s="33"/>
      <c r="CW119" s="33"/>
      <c r="CX119" s="33"/>
      <c r="CY119" s="33"/>
      <c r="CZ119" s="33"/>
      <c r="DA119" s="33"/>
      <c r="DB119" s="33"/>
      <c r="DC119" s="33"/>
      <c r="DD119" s="33"/>
      <c r="DE119" s="33"/>
      <c r="DF119" s="33"/>
      <c r="DG119" s="33"/>
      <c r="DH119" s="33"/>
      <c r="DI119" s="33"/>
      <c r="DJ119" s="33"/>
      <c r="DK119" s="33"/>
      <c r="DL119" s="33"/>
      <c r="DM119" s="33"/>
      <c r="DN119" s="33"/>
      <c r="DO119" s="33"/>
      <c r="DP119" s="33"/>
      <c r="DQ119" s="33"/>
      <c r="DR119" s="33"/>
      <c r="DS119" s="33"/>
      <c r="DT119" s="33"/>
      <c r="DU119" s="33"/>
      <c r="DV119" s="33"/>
      <c r="DW119" s="33"/>
      <c r="DX119" s="33"/>
      <c r="DY119" s="33"/>
      <c r="DZ119" s="33"/>
      <c r="EA119" s="33"/>
      <c r="EB119" s="33"/>
      <c r="EC119" s="33"/>
      <c r="ED119" s="33"/>
      <c r="EE119" s="33"/>
      <c r="EF119" s="33"/>
      <c r="EG119" s="33"/>
      <c r="EH119" s="33"/>
      <c r="EI119" s="33"/>
      <c r="EJ119" s="33"/>
      <c r="EK119" s="33"/>
      <c r="EL119" s="33"/>
      <c r="EM119" s="33"/>
      <c r="EN119" s="33"/>
      <c r="EO119" s="33"/>
      <c r="EP119" s="33"/>
      <c r="EQ119" s="33"/>
      <c r="ER119" s="33"/>
      <c r="ES119" s="33"/>
      <c r="ET119" s="33"/>
      <c r="EU119" s="33"/>
      <c r="EV119" s="33"/>
      <c r="EW119" s="33"/>
      <c r="EX119" s="33"/>
      <c r="EY119" s="33"/>
      <c r="EZ119" s="33"/>
      <c r="FA119" s="33"/>
      <c r="FB119" s="33"/>
      <c r="FC119" s="33"/>
      <c r="FD119" s="33"/>
      <c r="FE119" s="33"/>
      <c r="FF119" s="33"/>
      <c r="FG119" s="33"/>
      <c r="FH119" s="33"/>
      <c r="FI119" s="33"/>
      <c r="FJ119" s="33"/>
      <c r="FK119" s="33"/>
      <c r="FL119" s="33"/>
      <c r="FM119" s="33"/>
      <c r="FN119" s="33"/>
      <c r="FO119" s="33"/>
      <c r="FP119" s="33"/>
      <c r="FQ119" s="33"/>
      <c r="FR119" s="33"/>
      <c r="FS119" s="33"/>
      <c r="FT119" s="33"/>
      <c r="FU119" s="33"/>
      <c r="FV119" s="33"/>
      <c r="FW119" s="33"/>
      <c r="FX119" s="33"/>
      <c r="FY119" s="33"/>
      <c r="FZ119" s="33"/>
      <c r="GA119" s="33"/>
      <c r="GB119" s="33"/>
      <c r="GC119" s="33"/>
      <c r="GD119" s="33"/>
      <c r="GE119" s="33"/>
      <c r="GF119" s="33"/>
      <c r="GG119" s="33"/>
      <c r="GH119" s="33"/>
      <c r="GI119" s="33"/>
      <c r="GJ119" s="33"/>
      <c r="GK119" s="33"/>
      <c r="GL119" s="33"/>
      <c r="GM119" s="33"/>
      <c r="GN119" s="33"/>
    </row>
    <row r="120" spans="1:196" s="12" customFormat="1" ht="68.45" customHeight="1">
      <c r="A120" s="166">
        <v>24</v>
      </c>
      <c r="B120" s="112">
        <v>250909</v>
      </c>
      <c r="C120" s="112">
        <v>8822</v>
      </c>
      <c r="D120" s="112">
        <v>1060</v>
      </c>
      <c r="E120" s="151" t="s">
        <v>272</v>
      </c>
      <c r="F120" s="204"/>
      <c r="G120" s="205"/>
      <c r="H120" s="287"/>
      <c r="I120" s="290"/>
      <c r="J120" s="291"/>
      <c r="K120" s="215"/>
      <c r="L120" s="191"/>
      <c r="M120" s="223"/>
      <c r="N120" s="189"/>
      <c r="O120" s="220">
        <v>-8.9</v>
      </c>
      <c r="P120" s="189">
        <f>O120-N120</f>
        <v>-8.9</v>
      </c>
      <c r="Q120" s="185"/>
      <c r="R120" s="191">
        <f>SUM(F120,L120)</f>
        <v>0</v>
      </c>
      <c r="S120" s="223" t="s">
        <v>201</v>
      </c>
      <c r="T120" s="189">
        <f t="shared" ref="S120:U121" si="28">SUM(G120,N120)</f>
        <v>0</v>
      </c>
      <c r="U120" s="224">
        <f t="shared" si="28"/>
        <v>-8.9</v>
      </c>
      <c r="V120" s="189">
        <f>U120-T120</f>
        <v>-8.9</v>
      </c>
      <c r="W120" s="215"/>
      <c r="X120" s="60"/>
      <c r="Y120" s="60"/>
      <c r="Z120" s="60"/>
      <c r="AA120" s="60"/>
      <c r="AB120" s="60"/>
      <c r="AC120" s="60"/>
      <c r="AD120" s="60"/>
      <c r="AE120" s="60"/>
      <c r="AF120" s="60"/>
      <c r="AG120" s="60"/>
      <c r="AH120" s="60"/>
      <c r="AI120" s="60"/>
      <c r="AJ120" s="60"/>
      <c r="AK120" s="60"/>
      <c r="AL120" s="60"/>
      <c r="AM120" s="60"/>
      <c r="AN120" s="60"/>
      <c r="AO120" s="60"/>
      <c r="AP120" s="60"/>
      <c r="AQ120" s="60"/>
      <c r="AR120" s="61"/>
      <c r="AS120" s="61"/>
      <c r="AT120" s="61"/>
      <c r="AU120" s="61"/>
      <c r="AV120" s="61"/>
      <c r="AW120" s="61"/>
      <c r="AX120" s="61"/>
      <c r="AY120" s="61"/>
      <c r="AZ120" s="61"/>
      <c r="BA120" s="61"/>
      <c r="BB120" s="61"/>
      <c r="BC120" s="61"/>
      <c r="BD120" s="61"/>
      <c r="BE120" s="61"/>
      <c r="BF120" s="61"/>
      <c r="BG120" s="61"/>
      <c r="BH120" s="61"/>
      <c r="BI120" s="61"/>
      <c r="BJ120" s="61"/>
      <c r="BK120" s="61"/>
      <c r="BL120" s="61"/>
      <c r="BM120" s="61"/>
      <c r="BN120" s="61"/>
      <c r="BO120" s="61"/>
      <c r="BP120" s="61"/>
      <c r="BQ120" s="61"/>
      <c r="BR120" s="61"/>
      <c r="BS120" s="61"/>
      <c r="BT120" s="61"/>
      <c r="BU120" s="61"/>
      <c r="BV120" s="61"/>
      <c r="BW120" s="61"/>
      <c r="BX120" s="61"/>
      <c r="BY120" s="61"/>
      <c r="BZ120" s="61"/>
      <c r="CA120" s="61"/>
      <c r="CB120" s="61"/>
      <c r="CC120" s="61"/>
      <c r="CD120" s="61"/>
      <c r="CE120" s="61"/>
      <c r="CF120" s="61"/>
      <c r="CG120" s="61"/>
      <c r="CH120" s="61"/>
      <c r="CI120" s="61"/>
      <c r="CJ120" s="61"/>
      <c r="CK120" s="61"/>
      <c r="CL120" s="61"/>
      <c r="CM120" s="61"/>
      <c r="CN120" s="61"/>
      <c r="CO120" s="61"/>
      <c r="CP120" s="61"/>
      <c r="CQ120" s="61"/>
      <c r="CR120" s="61"/>
      <c r="CS120" s="61"/>
      <c r="CT120" s="61"/>
      <c r="CU120" s="61"/>
      <c r="CV120" s="61"/>
      <c r="CW120" s="61"/>
      <c r="CX120" s="61"/>
      <c r="CY120" s="61"/>
      <c r="CZ120" s="61"/>
      <c r="DA120" s="61"/>
      <c r="DB120" s="61"/>
      <c r="DC120" s="61"/>
      <c r="DD120" s="61"/>
      <c r="DE120" s="61"/>
      <c r="DF120" s="61"/>
      <c r="DG120" s="61"/>
      <c r="DH120" s="61"/>
      <c r="DI120" s="61"/>
      <c r="DJ120" s="61"/>
      <c r="DK120" s="61"/>
      <c r="DL120" s="61"/>
      <c r="DM120" s="61"/>
      <c r="DN120" s="61"/>
      <c r="DO120" s="61"/>
      <c r="DP120" s="61"/>
      <c r="DQ120" s="61"/>
      <c r="DR120" s="61"/>
      <c r="DS120" s="61"/>
      <c r="DT120" s="61"/>
      <c r="DU120" s="61"/>
      <c r="DV120" s="61"/>
      <c r="DW120" s="61"/>
      <c r="DX120" s="61"/>
      <c r="DY120" s="61"/>
      <c r="DZ120" s="61"/>
      <c r="EA120" s="61"/>
      <c r="EB120" s="61"/>
      <c r="EC120" s="61"/>
      <c r="ED120" s="61"/>
      <c r="EE120" s="61"/>
      <c r="EF120" s="61"/>
      <c r="EG120" s="61"/>
      <c r="EH120" s="61"/>
      <c r="EI120" s="61"/>
      <c r="EJ120" s="61"/>
      <c r="EK120" s="61"/>
      <c r="EL120" s="61"/>
      <c r="EM120" s="61"/>
      <c r="EN120" s="61"/>
      <c r="EO120" s="61"/>
      <c r="EP120" s="61"/>
      <c r="EQ120" s="61"/>
      <c r="ER120" s="61"/>
      <c r="ES120" s="61"/>
      <c r="ET120" s="61"/>
      <c r="EU120" s="61"/>
      <c r="EV120" s="61"/>
      <c r="EW120" s="61"/>
      <c r="EX120" s="61"/>
      <c r="EY120" s="61"/>
      <c r="EZ120" s="61"/>
      <c r="FA120" s="61"/>
      <c r="FB120" s="61"/>
      <c r="FC120" s="61"/>
      <c r="FD120" s="61"/>
      <c r="FE120" s="61"/>
      <c r="FF120" s="61"/>
      <c r="FG120" s="61"/>
      <c r="FH120" s="61"/>
      <c r="FI120" s="61"/>
      <c r="FJ120" s="61"/>
      <c r="FK120" s="61"/>
      <c r="FL120" s="61"/>
      <c r="FM120" s="61"/>
      <c r="FN120" s="61"/>
      <c r="FO120" s="61"/>
      <c r="FP120" s="61"/>
      <c r="FQ120" s="61"/>
      <c r="FR120" s="61"/>
      <c r="FS120" s="61"/>
      <c r="FT120" s="61"/>
      <c r="FU120" s="61"/>
      <c r="FV120" s="61"/>
      <c r="FW120" s="61"/>
      <c r="FX120" s="61"/>
      <c r="FY120" s="61"/>
      <c r="FZ120" s="61"/>
      <c r="GA120" s="61"/>
      <c r="GB120" s="61"/>
      <c r="GC120" s="61"/>
      <c r="GD120" s="61"/>
      <c r="GE120" s="62"/>
      <c r="GF120" s="62"/>
      <c r="GG120" s="62"/>
      <c r="GH120" s="62"/>
      <c r="GI120" s="62"/>
      <c r="GJ120" s="62"/>
      <c r="GK120" s="62"/>
      <c r="GL120" s="62"/>
      <c r="GM120" s="62"/>
      <c r="GN120" s="62"/>
    </row>
    <row r="121" spans="1:196" s="13" customFormat="1" ht="40.15" customHeight="1">
      <c r="A121" s="152"/>
      <c r="B121" s="153"/>
      <c r="C121" s="153"/>
      <c r="D121" s="153"/>
      <c r="E121" s="154" t="s">
        <v>34</v>
      </c>
      <c r="F121" s="206">
        <f>SUM(F119:F120)</f>
        <v>484802.2</v>
      </c>
      <c r="G121" s="207">
        <f>SUM(G119:G120)</f>
        <v>133826.79999999999</v>
      </c>
      <c r="H121" s="292">
        <f>SUM(H119:H120)</f>
        <v>119382</v>
      </c>
      <c r="I121" s="293">
        <v>1</v>
      </c>
      <c r="J121" s="294">
        <f>H121-G121</f>
        <v>-14444.799999999988</v>
      </c>
      <c r="K121" s="295">
        <f t="shared" si="25"/>
        <v>0.89206347308610834</v>
      </c>
      <c r="L121" s="206">
        <f>SUM(L119:L120)</f>
        <v>90765.400000000009</v>
      </c>
      <c r="M121" s="296">
        <f>SUM(M119:M120)</f>
        <v>91650.6</v>
      </c>
      <c r="N121" s="207">
        <f>SUM(N119:N120)</f>
        <v>38359.600000000006</v>
      </c>
      <c r="O121" s="292">
        <f>SUM(O119:O120)</f>
        <v>12961.200000000003</v>
      </c>
      <c r="P121" s="207">
        <f>SUM(P119:P120)</f>
        <v>-25398.400000000001</v>
      </c>
      <c r="Q121" s="209">
        <f t="shared" si="20"/>
        <v>0.33788673500245053</v>
      </c>
      <c r="R121" s="210">
        <f>SUM(F121,L121)</f>
        <v>575567.6</v>
      </c>
      <c r="S121" s="297">
        <f t="shared" si="28"/>
        <v>576452.80000000005</v>
      </c>
      <c r="T121" s="208">
        <f t="shared" si="28"/>
        <v>172186.4</v>
      </c>
      <c r="U121" s="298">
        <f t="shared" si="28"/>
        <v>132343.20000000001</v>
      </c>
      <c r="V121" s="208">
        <f>U121-T121</f>
        <v>-39843.199999999983</v>
      </c>
      <c r="W121" s="295">
        <f t="shared" si="18"/>
        <v>0.76860425678218502</v>
      </c>
      <c r="X121" s="63"/>
      <c r="Y121" s="63"/>
      <c r="Z121" s="63"/>
      <c r="AA121" s="63"/>
      <c r="AB121" s="63"/>
      <c r="AC121" s="63"/>
      <c r="AD121" s="63"/>
      <c r="AE121" s="63"/>
      <c r="AF121" s="63"/>
      <c r="AG121" s="63"/>
      <c r="AH121" s="63"/>
      <c r="AI121" s="63"/>
      <c r="AJ121" s="63"/>
      <c r="AK121" s="63"/>
      <c r="AL121" s="63"/>
      <c r="AM121" s="63"/>
      <c r="AN121" s="63"/>
      <c r="AO121" s="63"/>
      <c r="AP121" s="63"/>
      <c r="AQ121" s="63"/>
      <c r="AR121" s="64"/>
      <c r="AS121" s="64"/>
      <c r="AT121" s="64"/>
      <c r="AU121" s="64"/>
      <c r="AV121" s="64"/>
      <c r="AW121" s="64"/>
      <c r="AX121" s="64"/>
      <c r="AY121" s="64"/>
      <c r="AZ121" s="64"/>
      <c r="BA121" s="64"/>
      <c r="BB121" s="64"/>
      <c r="BC121" s="64"/>
      <c r="BD121" s="64"/>
      <c r="BE121" s="64"/>
      <c r="BF121" s="64"/>
      <c r="BG121" s="64"/>
      <c r="BH121" s="64"/>
      <c r="BI121" s="64"/>
      <c r="BJ121" s="64"/>
      <c r="BK121" s="64"/>
      <c r="BL121" s="64"/>
      <c r="BM121" s="64"/>
      <c r="BN121" s="64"/>
      <c r="BO121" s="64"/>
      <c r="BP121" s="64"/>
      <c r="BQ121" s="64"/>
      <c r="BR121" s="64"/>
      <c r="BS121" s="64"/>
      <c r="BT121" s="64"/>
      <c r="BU121" s="64"/>
      <c r="BV121" s="64"/>
      <c r="BW121" s="64"/>
      <c r="BX121" s="64"/>
      <c r="BY121" s="64"/>
      <c r="BZ121" s="64"/>
      <c r="CA121" s="64"/>
      <c r="CB121" s="64"/>
      <c r="CC121" s="64"/>
      <c r="CD121" s="64"/>
      <c r="CE121" s="64"/>
      <c r="CF121" s="64"/>
      <c r="CG121" s="64"/>
      <c r="CH121" s="64"/>
      <c r="CI121" s="64"/>
      <c r="CJ121" s="64"/>
      <c r="CK121" s="64"/>
      <c r="CL121" s="64"/>
      <c r="CM121" s="64"/>
      <c r="CN121" s="64"/>
      <c r="CO121" s="64"/>
      <c r="CP121" s="64"/>
      <c r="CQ121" s="64"/>
      <c r="CR121" s="64"/>
      <c r="CS121" s="64"/>
      <c r="CT121" s="64"/>
      <c r="CU121" s="64"/>
      <c r="CV121" s="64"/>
      <c r="CW121" s="64"/>
      <c r="CX121" s="64"/>
      <c r="CY121" s="64"/>
      <c r="CZ121" s="64"/>
      <c r="DA121" s="64"/>
      <c r="DB121" s="64"/>
      <c r="DC121" s="64"/>
      <c r="DD121" s="64"/>
      <c r="DE121" s="64"/>
      <c r="DF121" s="64"/>
      <c r="DG121" s="64"/>
      <c r="DH121" s="64"/>
      <c r="DI121" s="64"/>
      <c r="DJ121" s="64"/>
      <c r="DK121" s="64"/>
      <c r="DL121" s="64"/>
      <c r="DM121" s="64"/>
      <c r="DN121" s="64"/>
      <c r="DO121" s="64"/>
      <c r="DP121" s="64"/>
      <c r="DQ121" s="64"/>
      <c r="DR121" s="64"/>
      <c r="DS121" s="64"/>
      <c r="DT121" s="64"/>
      <c r="DU121" s="64"/>
      <c r="DV121" s="64"/>
      <c r="DW121" s="64"/>
      <c r="DX121" s="64"/>
      <c r="DY121" s="64"/>
      <c r="DZ121" s="64"/>
      <c r="EA121" s="64"/>
      <c r="EB121" s="64"/>
      <c r="EC121" s="64"/>
      <c r="ED121" s="64"/>
      <c r="EE121" s="64"/>
      <c r="EF121" s="64"/>
      <c r="EG121" s="64"/>
      <c r="EH121" s="64"/>
      <c r="EI121" s="64"/>
      <c r="EJ121" s="64"/>
      <c r="EK121" s="64"/>
      <c r="EL121" s="64"/>
      <c r="EM121" s="64"/>
      <c r="EN121" s="64"/>
      <c r="EO121" s="64"/>
      <c r="EP121" s="64"/>
      <c r="EQ121" s="64"/>
      <c r="ER121" s="64"/>
      <c r="ES121" s="64"/>
      <c r="ET121" s="64"/>
      <c r="EU121" s="64"/>
      <c r="EV121" s="64"/>
      <c r="EW121" s="64"/>
      <c r="EX121" s="64"/>
      <c r="EY121" s="64"/>
      <c r="EZ121" s="64"/>
      <c r="FA121" s="64"/>
      <c r="FB121" s="64"/>
      <c r="FC121" s="64"/>
      <c r="FD121" s="64"/>
      <c r="FE121" s="64"/>
      <c r="FF121" s="64"/>
      <c r="FG121" s="64"/>
      <c r="FH121" s="64"/>
      <c r="FI121" s="64"/>
      <c r="FJ121" s="64"/>
      <c r="FK121" s="64"/>
      <c r="FL121" s="64"/>
      <c r="FM121" s="64"/>
      <c r="FN121" s="64"/>
      <c r="FO121" s="64"/>
      <c r="FP121" s="64"/>
      <c r="FQ121" s="64"/>
      <c r="FR121" s="64"/>
      <c r="FS121" s="64"/>
      <c r="FT121" s="64"/>
      <c r="FU121" s="64"/>
      <c r="FV121" s="64"/>
      <c r="FW121" s="64"/>
      <c r="FX121" s="64"/>
      <c r="FY121" s="64"/>
      <c r="FZ121" s="64"/>
      <c r="GA121" s="64"/>
      <c r="GB121" s="64"/>
      <c r="GC121" s="64"/>
      <c r="GD121" s="64"/>
      <c r="GE121" s="23"/>
      <c r="GF121" s="23"/>
      <c r="GG121" s="23"/>
      <c r="GH121" s="23"/>
      <c r="GI121" s="23"/>
      <c r="GJ121" s="23"/>
      <c r="GK121" s="23"/>
      <c r="GL121" s="23"/>
      <c r="GM121" s="23"/>
      <c r="GN121" s="23"/>
    </row>
    <row r="122" spans="1:196" ht="73.5" customHeight="1">
      <c r="E122" s="353" t="s">
        <v>219</v>
      </c>
      <c r="F122" s="353"/>
      <c r="G122" s="65"/>
      <c r="I122" s="67"/>
      <c r="J122" s="67"/>
      <c r="K122" s="68"/>
      <c r="L122" s="69"/>
      <c r="M122" s="18" t="s">
        <v>220</v>
      </c>
      <c r="N122" s="69"/>
      <c r="O122" s="70"/>
      <c r="P122" s="71"/>
      <c r="Q122" s="69"/>
      <c r="U122" s="69"/>
      <c r="V122" s="72"/>
      <c r="W122" s="72"/>
      <c r="X122" s="37"/>
      <c r="Y122" s="37"/>
      <c r="Z122" s="37"/>
      <c r="AA122" s="37"/>
      <c r="AB122" s="37"/>
      <c r="AC122" s="37"/>
      <c r="AD122" s="37"/>
      <c r="AE122" s="37"/>
      <c r="AF122" s="37"/>
      <c r="AG122" s="37"/>
      <c r="AH122" s="37"/>
      <c r="AI122" s="37"/>
      <c r="AJ122" s="37"/>
      <c r="AK122" s="37"/>
      <c r="AL122" s="37"/>
      <c r="AM122" s="37"/>
      <c r="AN122" s="37"/>
      <c r="AO122" s="37"/>
      <c r="AP122" s="37"/>
      <c r="AQ122" s="37"/>
    </row>
    <row r="123" spans="1:196" ht="20.25">
      <c r="E123" s="21"/>
      <c r="F123" s="73"/>
      <c r="G123" s="73"/>
      <c r="H123" s="74"/>
      <c r="I123" s="72"/>
      <c r="J123" s="72"/>
      <c r="K123" s="75"/>
      <c r="L123" s="69"/>
      <c r="M123" s="76"/>
      <c r="N123" s="69"/>
      <c r="O123" s="77"/>
      <c r="P123" s="71"/>
      <c r="Q123" s="69"/>
      <c r="R123" s="69"/>
      <c r="S123" s="70"/>
      <c r="T123" s="69"/>
      <c r="U123" s="69"/>
      <c r="V123" s="72"/>
      <c r="W123" s="72"/>
      <c r="X123" s="37"/>
      <c r="Y123" s="37"/>
      <c r="Z123" s="37"/>
      <c r="AA123" s="37"/>
      <c r="AB123" s="37"/>
      <c r="AC123" s="37"/>
      <c r="AD123" s="37"/>
      <c r="AE123" s="37"/>
      <c r="AF123" s="37"/>
      <c r="AG123" s="37"/>
      <c r="AH123" s="37"/>
      <c r="AI123" s="37"/>
      <c r="AJ123" s="37"/>
      <c r="AK123" s="37"/>
      <c r="AL123" s="37"/>
      <c r="AM123" s="37"/>
      <c r="AN123" s="37"/>
      <c r="AO123" s="37"/>
      <c r="AP123" s="37"/>
      <c r="AQ123" s="37"/>
    </row>
    <row r="124" spans="1:196">
      <c r="F124" s="73"/>
      <c r="G124" s="73"/>
      <c r="H124" s="74"/>
      <c r="I124" s="78"/>
      <c r="J124" s="72"/>
      <c r="K124" s="75"/>
      <c r="L124" s="69"/>
      <c r="M124" s="79"/>
      <c r="N124" s="69"/>
      <c r="O124" s="80"/>
      <c r="P124" s="71"/>
      <c r="Q124" s="69"/>
      <c r="R124" s="165"/>
      <c r="S124" s="81"/>
      <c r="T124" s="165"/>
      <c r="U124" s="69"/>
      <c r="V124" s="72"/>
      <c r="W124" s="72"/>
      <c r="X124" s="37"/>
      <c r="Y124" s="37"/>
      <c r="Z124" s="37"/>
      <c r="AA124" s="37"/>
      <c r="AB124" s="37"/>
      <c r="AC124" s="37"/>
      <c r="AD124" s="37"/>
      <c r="AE124" s="37"/>
      <c r="AF124" s="37"/>
      <c r="AG124" s="37"/>
      <c r="AH124" s="37"/>
      <c r="AI124" s="37"/>
      <c r="AJ124" s="37"/>
      <c r="AK124" s="37"/>
      <c r="AL124" s="37"/>
      <c r="AM124" s="37"/>
      <c r="AN124" s="37"/>
      <c r="AO124" s="37"/>
      <c r="AP124" s="37"/>
      <c r="AQ124" s="37"/>
    </row>
    <row r="125" spans="1:196">
      <c r="F125" s="73"/>
      <c r="G125" s="73"/>
      <c r="H125" s="74"/>
      <c r="I125" s="72"/>
      <c r="J125" s="72"/>
      <c r="K125" s="75"/>
      <c r="L125" s="69"/>
      <c r="M125" s="79"/>
      <c r="N125" s="69"/>
      <c r="O125" s="79"/>
      <c r="P125" s="71"/>
      <c r="Q125" s="69"/>
      <c r="R125" s="71"/>
      <c r="S125" s="70"/>
      <c r="T125" s="69"/>
      <c r="U125" s="69"/>
      <c r="V125" s="72"/>
      <c r="W125" s="72"/>
      <c r="X125" s="37"/>
      <c r="Y125" s="37"/>
      <c r="Z125" s="37"/>
      <c r="AA125" s="37"/>
      <c r="AB125" s="37"/>
      <c r="AC125" s="37"/>
      <c r="AD125" s="37"/>
      <c r="AE125" s="37"/>
      <c r="AF125" s="37"/>
      <c r="AG125" s="37"/>
      <c r="AH125" s="37"/>
      <c r="AI125" s="37"/>
      <c r="AJ125" s="37"/>
      <c r="AK125" s="37"/>
      <c r="AL125" s="37"/>
      <c r="AM125" s="37"/>
      <c r="AN125" s="37"/>
      <c r="AO125" s="37"/>
      <c r="AP125" s="37"/>
      <c r="AQ125" s="37"/>
    </row>
    <row r="126" spans="1:196">
      <c r="F126" s="73"/>
      <c r="G126" s="73"/>
      <c r="H126" s="74"/>
      <c r="I126" s="72"/>
      <c r="J126" s="72"/>
      <c r="K126" s="75"/>
      <c r="L126" s="69"/>
      <c r="M126" s="79"/>
      <c r="N126" s="69"/>
      <c r="O126" s="79"/>
      <c r="P126" s="71"/>
      <c r="Q126" s="69"/>
      <c r="R126" s="69"/>
      <c r="S126" s="70"/>
      <c r="T126" s="69"/>
      <c r="U126" s="69"/>
      <c r="V126" s="72"/>
      <c r="W126" s="72"/>
      <c r="X126" s="37"/>
      <c r="Y126" s="37"/>
      <c r="Z126" s="37"/>
      <c r="AA126" s="37"/>
      <c r="AB126" s="37"/>
      <c r="AC126" s="37"/>
      <c r="AD126" s="37"/>
      <c r="AE126" s="37"/>
      <c r="AF126" s="37"/>
      <c r="AG126" s="37"/>
      <c r="AH126" s="37"/>
      <c r="AI126" s="37"/>
      <c r="AJ126" s="37"/>
      <c r="AK126" s="37"/>
      <c r="AL126" s="37"/>
      <c r="AM126" s="37"/>
      <c r="AN126" s="37"/>
      <c r="AO126" s="37"/>
      <c r="AP126" s="37"/>
      <c r="AQ126" s="37"/>
    </row>
    <row r="127" spans="1:196">
      <c r="F127" s="73"/>
      <c r="G127" s="73"/>
      <c r="H127" s="74"/>
      <c r="I127" s="72"/>
      <c r="J127" s="72"/>
      <c r="K127" s="75"/>
      <c r="L127" s="69"/>
      <c r="M127" s="79"/>
      <c r="N127" s="69"/>
      <c r="O127" s="79"/>
      <c r="P127" s="71"/>
      <c r="Q127" s="69"/>
      <c r="R127" s="69"/>
      <c r="S127" s="70"/>
      <c r="T127" s="69"/>
      <c r="U127" s="69"/>
      <c r="V127" s="72"/>
      <c r="W127" s="72"/>
      <c r="X127" s="37"/>
      <c r="Y127" s="37"/>
      <c r="Z127" s="37"/>
      <c r="AA127" s="37"/>
      <c r="AB127" s="37"/>
      <c r="AC127" s="37"/>
      <c r="AD127" s="37"/>
      <c r="AE127" s="37"/>
      <c r="AF127" s="37"/>
      <c r="AG127" s="37"/>
      <c r="AH127" s="37"/>
      <c r="AI127" s="37"/>
      <c r="AJ127" s="37"/>
      <c r="AK127" s="37"/>
      <c r="AL127" s="37"/>
      <c r="AM127" s="37"/>
      <c r="AN127" s="37"/>
      <c r="AO127" s="37"/>
      <c r="AP127" s="37"/>
      <c r="AQ127" s="37"/>
    </row>
    <row r="128" spans="1:196">
      <c r="F128" s="73"/>
      <c r="G128" s="73"/>
      <c r="H128" s="74"/>
      <c r="I128" s="72"/>
      <c r="J128" s="72"/>
      <c r="K128" s="75"/>
      <c r="L128" s="69"/>
      <c r="M128" s="79"/>
      <c r="N128" s="69"/>
      <c r="O128" s="79"/>
      <c r="P128" s="71"/>
      <c r="Q128" s="69"/>
      <c r="R128" s="69"/>
      <c r="S128" s="70"/>
      <c r="T128" s="69"/>
      <c r="U128" s="69"/>
      <c r="V128" s="72"/>
      <c r="W128" s="72"/>
      <c r="X128" s="37"/>
      <c r="Y128" s="37"/>
      <c r="Z128" s="37"/>
      <c r="AA128" s="37"/>
      <c r="AB128" s="37"/>
      <c r="AC128" s="37"/>
      <c r="AD128" s="37"/>
      <c r="AE128" s="37"/>
      <c r="AF128" s="37"/>
      <c r="AG128" s="37"/>
      <c r="AH128" s="37"/>
      <c r="AI128" s="37"/>
      <c r="AJ128" s="37"/>
      <c r="AK128" s="37"/>
      <c r="AL128" s="37"/>
      <c r="AM128" s="37"/>
      <c r="AN128" s="37"/>
      <c r="AO128" s="37"/>
      <c r="AP128" s="37"/>
      <c r="AQ128" s="37"/>
    </row>
    <row r="129" spans="6:43">
      <c r="F129" s="73"/>
      <c r="G129" s="73"/>
      <c r="H129" s="74"/>
      <c r="I129" s="72"/>
      <c r="J129" s="72"/>
      <c r="K129" s="75"/>
      <c r="L129" s="69"/>
      <c r="M129" s="79"/>
      <c r="N129" s="69"/>
      <c r="O129" s="79"/>
      <c r="P129" s="71"/>
      <c r="Q129" s="69"/>
      <c r="R129" s="69"/>
      <c r="S129" s="70"/>
      <c r="T129" s="69"/>
      <c r="U129" s="69"/>
      <c r="V129" s="72"/>
      <c r="W129" s="72"/>
      <c r="X129" s="37"/>
      <c r="Y129" s="37"/>
      <c r="Z129" s="37"/>
      <c r="AA129" s="37"/>
      <c r="AB129" s="37"/>
      <c r="AC129" s="37"/>
      <c r="AD129" s="37"/>
      <c r="AE129" s="37"/>
      <c r="AF129" s="37"/>
      <c r="AG129" s="37"/>
      <c r="AH129" s="37"/>
      <c r="AI129" s="37"/>
      <c r="AJ129" s="37"/>
      <c r="AK129" s="37"/>
      <c r="AL129" s="37"/>
      <c r="AM129" s="37"/>
      <c r="AN129" s="37"/>
      <c r="AO129" s="37"/>
      <c r="AP129" s="37"/>
      <c r="AQ129" s="37"/>
    </row>
    <row r="130" spans="6:43">
      <c r="F130" s="73"/>
      <c r="G130" s="73"/>
      <c r="H130" s="74"/>
      <c r="I130" s="72"/>
      <c r="J130" s="72"/>
      <c r="K130" s="75"/>
      <c r="L130" s="69"/>
      <c r="M130" s="79"/>
      <c r="N130" s="69"/>
      <c r="O130" s="79"/>
      <c r="P130" s="71"/>
      <c r="Q130" s="69"/>
      <c r="R130" s="69"/>
      <c r="S130" s="70"/>
      <c r="T130" s="69"/>
      <c r="U130" s="69"/>
      <c r="V130" s="72"/>
      <c r="W130" s="72"/>
      <c r="X130" s="37"/>
      <c r="Y130" s="37"/>
      <c r="Z130" s="37"/>
      <c r="AA130" s="37"/>
      <c r="AB130" s="37"/>
      <c r="AC130" s="37"/>
      <c r="AD130" s="37"/>
      <c r="AE130" s="37"/>
      <c r="AF130" s="37"/>
      <c r="AG130" s="37"/>
      <c r="AH130" s="37"/>
      <c r="AI130" s="37"/>
      <c r="AJ130" s="37"/>
      <c r="AK130" s="37"/>
      <c r="AL130" s="37"/>
      <c r="AM130" s="37"/>
      <c r="AN130" s="37"/>
      <c r="AO130" s="37"/>
      <c r="AP130" s="37"/>
      <c r="AQ130" s="37"/>
    </row>
    <row r="131" spans="6:43">
      <c r="F131" s="73"/>
      <c r="G131" s="73"/>
      <c r="H131" s="74"/>
      <c r="I131" s="72"/>
      <c r="J131" s="72"/>
      <c r="K131" s="75"/>
      <c r="L131" s="69"/>
      <c r="M131" s="79"/>
      <c r="N131" s="69"/>
      <c r="O131" s="79"/>
      <c r="P131" s="71"/>
      <c r="Q131" s="69"/>
      <c r="R131" s="69"/>
      <c r="S131" s="70"/>
      <c r="T131" s="69"/>
      <c r="U131" s="69"/>
      <c r="V131" s="72"/>
      <c r="W131" s="72"/>
      <c r="X131" s="37"/>
      <c r="Y131" s="37"/>
      <c r="Z131" s="37"/>
      <c r="AA131" s="37"/>
      <c r="AB131" s="37"/>
      <c r="AC131" s="37"/>
      <c r="AD131" s="37"/>
      <c r="AE131" s="37"/>
      <c r="AF131" s="37"/>
      <c r="AG131" s="37"/>
      <c r="AH131" s="37"/>
      <c r="AI131" s="37"/>
      <c r="AJ131" s="37"/>
      <c r="AK131" s="37"/>
      <c r="AL131" s="37"/>
      <c r="AM131" s="37"/>
      <c r="AN131" s="37"/>
      <c r="AO131" s="37"/>
      <c r="AP131" s="37"/>
      <c r="AQ131" s="37"/>
    </row>
    <row r="132" spans="6:43">
      <c r="F132" s="73"/>
      <c r="G132" s="73"/>
      <c r="H132" s="74"/>
      <c r="I132" s="72"/>
      <c r="J132" s="72"/>
      <c r="K132" s="75"/>
      <c r="L132" s="69"/>
      <c r="M132" s="79"/>
      <c r="N132" s="69"/>
      <c r="O132" s="79"/>
      <c r="P132" s="71"/>
      <c r="Q132" s="69"/>
      <c r="R132" s="69"/>
      <c r="S132" s="70"/>
      <c r="T132" s="69"/>
      <c r="U132" s="69"/>
      <c r="V132" s="72"/>
      <c r="W132" s="72"/>
      <c r="X132" s="37"/>
      <c r="Y132" s="37"/>
      <c r="Z132" s="37"/>
      <c r="AA132" s="37"/>
      <c r="AB132" s="37"/>
      <c r="AC132" s="37"/>
      <c r="AD132" s="37"/>
      <c r="AE132" s="37"/>
      <c r="AF132" s="37"/>
      <c r="AG132" s="37"/>
      <c r="AH132" s="37"/>
      <c r="AI132" s="37"/>
      <c r="AJ132" s="37"/>
      <c r="AK132" s="37"/>
      <c r="AL132" s="37"/>
      <c r="AM132" s="37"/>
      <c r="AN132" s="37"/>
      <c r="AO132" s="37"/>
      <c r="AP132" s="37"/>
      <c r="AQ132" s="37"/>
    </row>
    <row r="133" spans="6:43">
      <c r="F133" s="73"/>
      <c r="G133" s="73"/>
      <c r="H133" s="74"/>
      <c r="I133" s="72"/>
      <c r="J133" s="72"/>
      <c r="K133" s="75"/>
      <c r="L133" s="69"/>
      <c r="M133" s="79"/>
      <c r="N133" s="69"/>
      <c r="O133" s="79"/>
      <c r="P133" s="71"/>
      <c r="Q133" s="69"/>
      <c r="R133" s="69"/>
      <c r="S133" s="70"/>
      <c r="T133" s="69"/>
      <c r="U133" s="69"/>
      <c r="V133" s="72"/>
      <c r="W133" s="72"/>
      <c r="X133" s="37"/>
      <c r="Y133" s="37"/>
      <c r="Z133" s="37"/>
      <c r="AA133" s="37"/>
      <c r="AB133" s="37"/>
      <c r="AC133" s="37"/>
      <c r="AD133" s="37"/>
      <c r="AE133" s="37"/>
      <c r="AF133" s="37"/>
      <c r="AG133" s="37"/>
      <c r="AH133" s="37"/>
      <c r="AI133" s="37"/>
      <c r="AJ133" s="37"/>
      <c r="AK133" s="37"/>
      <c r="AL133" s="37"/>
      <c r="AM133" s="37"/>
      <c r="AN133" s="37"/>
      <c r="AO133" s="37"/>
      <c r="AP133" s="37"/>
      <c r="AQ133" s="37"/>
    </row>
    <row r="134" spans="6:43">
      <c r="F134" s="73"/>
      <c r="G134" s="73"/>
      <c r="H134" s="74"/>
      <c r="I134" s="72"/>
      <c r="J134" s="72"/>
      <c r="K134" s="75"/>
      <c r="L134" s="69"/>
      <c r="M134" s="79"/>
      <c r="N134" s="69"/>
      <c r="O134" s="79"/>
      <c r="P134" s="71"/>
      <c r="Q134" s="69"/>
      <c r="R134" s="69"/>
      <c r="S134" s="70"/>
      <c r="T134" s="69"/>
      <c r="U134" s="69"/>
      <c r="V134" s="72"/>
      <c r="W134" s="72"/>
      <c r="X134" s="37"/>
      <c r="Y134" s="37"/>
      <c r="Z134" s="37"/>
      <c r="AA134" s="37"/>
      <c r="AB134" s="37"/>
      <c r="AC134" s="37"/>
      <c r="AD134" s="37"/>
      <c r="AE134" s="37"/>
      <c r="AF134" s="37"/>
      <c r="AG134" s="37"/>
      <c r="AH134" s="37"/>
      <c r="AI134" s="37"/>
      <c r="AJ134" s="37"/>
      <c r="AK134" s="37"/>
      <c r="AL134" s="37"/>
      <c r="AM134" s="37"/>
      <c r="AN134" s="37"/>
      <c r="AO134" s="37"/>
      <c r="AP134" s="37"/>
      <c r="AQ134" s="37"/>
    </row>
    <row r="135" spans="6:43">
      <c r="F135" s="73"/>
      <c r="G135" s="73"/>
      <c r="H135" s="74"/>
      <c r="I135" s="72"/>
      <c r="J135" s="72"/>
      <c r="K135" s="75"/>
      <c r="L135" s="69"/>
      <c r="M135" s="79"/>
      <c r="N135" s="69"/>
      <c r="O135" s="79"/>
      <c r="P135" s="71"/>
      <c r="Q135" s="69"/>
      <c r="R135" s="69"/>
      <c r="S135" s="70"/>
      <c r="T135" s="69"/>
      <c r="U135" s="69"/>
      <c r="V135" s="72"/>
      <c r="W135" s="72"/>
      <c r="X135" s="37"/>
      <c r="Y135" s="37"/>
      <c r="Z135" s="37"/>
      <c r="AA135" s="37"/>
      <c r="AB135" s="37"/>
      <c r="AC135" s="37"/>
      <c r="AD135" s="37"/>
      <c r="AE135" s="37"/>
      <c r="AF135" s="37"/>
      <c r="AG135" s="37"/>
      <c r="AH135" s="37"/>
      <c r="AI135" s="37"/>
      <c r="AJ135" s="37"/>
      <c r="AK135" s="37"/>
      <c r="AL135" s="37"/>
      <c r="AM135" s="37"/>
      <c r="AN135" s="37"/>
      <c r="AO135" s="37"/>
      <c r="AP135" s="37"/>
      <c r="AQ135" s="37"/>
    </row>
    <row r="136" spans="6:43">
      <c r="F136" s="73"/>
      <c r="G136" s="73"/>
      <c r="H136" s="74"/>
      <c r="I136" s="72"/>
      <c r="J136" s="72"/>
      <c r="K136" s="75"/>
      <c r="L136" s="69"/>
      <c r="M136" s="79"/>
      <c r="N136" s="69"/>
      <c r="O136" s="79"/>
      <c r="P136" s="71"/>
      <c r="Q136" s="69"/>
      <c r="R136" s="69"/>
      <c r="S136" s="70"/>
      <c r="T136" s="69"/>
      <c r="U136" s="69"/>
      <c r="V136" s="72"/>
      <c r="W136" s="72"/>
      <c r="X136" s="37"/>
      <c r="Y136" s="37"/>
      <c r="Z136" s="37"/>
      <c r="AA136" s="37"/>
      <c r="AB136" s="37"/>
      <c r="AC136" s="37"/>
      <c r="AD136" s="37"/>
      <c r="AE136" s="37"/>
      <c r="AF136" s="37"/>
      <c r="AG136" s="37"/>
      <c r="AH136" s="37"/>
      <c r="AI136" s="37"/>
      <c r="AJ136" s="37"/>
      <c r="AK136" s="37"/>
      <c r="AL136" s="37"/>
      <c r="AM136" s="37"/>
      <c r="AN136" s="37"/>
      <c r="AO136" s="37"/>
      <c r="AP136" s="37"/>
      <c r="AQ136" s="37"/>
    </row>
    <row r="137" spans="6:43">
      <c r="F137" s="73"/>
      <c r="G137" s="73"/>
      <c r="H137" s="74"/>
      <c r="I137" s="72"/>
      <c r="J137" s="72"/>
      <c r="K137" s="75"/>
      <c r="L137" s="69"/>
      <c r="M137" s="79"/>
      <c r="N137" s="69"/>
      <c r="O137" s="79"/>
      <c r="P137" s="71"/>
      <c r="Q137" s="69"/>
      <c r="R137" s="69"/>
      <c r="S137" s="70"/>
      <c r="T137" s="69"/>
      <c r="U137" s="69"/>
      <c r="V137" s="72"/>
      <c r="W137" s="72"/>
      <c r="X137" s="37"/>
      <c r="Y137" s="37"/>
      <c r="Z137" s="37"/>
      <c r="AA137" s="37"/>
      <c r="AB137" s="37"/>
      <c r="AC137" s="37"/>
      <c r="AD137" s="37"/>
      <c r="AE137" s="37"/>
      <c r="AF137" s="37"/>
      <c r="AG137" s="37"/>
      <c r="AH137" s="37"/>
      <c r="AI137" s="37"/>
      <c r="AJ137" s="37"/>
      <c r="AK137" s="37"/>
      <c r="AL137" s="37"/>
      <c r="AM137" s="37"/>
      <c r="AN137" s="37"/>
      <c r="AO137" s="37"/>
      <c r="AP137" s="37"/>
      <c r="AQ137" s="37"/>
    </row>
    <row r="138" spans="6:43">
      <c r="F138" s="73"/>
      <c r="G138" s="73"/>
      <c r="H138" s="74"/>
      <c r="I138" s="72"/>
      <c r="J138" s="72"/>
      <c r="K138" s="75"/>
      <c r="L138" s="69"/>
      <c r="M138" s="79"/>
      <c r="N138" s="69"/>
      <c r="O138" s="79"/>
      <c r="P138" s="71"/>
      <c r="Q138" s="69"/>
      <c r="R138" s="69"/>
      <c r="S138" s="70"/>
      <c r="T138" s="69"/>
      <c r="U138" s="69"/>
      <c r="V138" s="72"/>
      <c r="W138" s="72"/>
      <c r="X138" s="37"/>
      <c r="Y138" s="37"/>
      <c r="Z138" s="37"/>
      <c r="AA138" s="37"/>
      <c r="AB138" s="37"/>
      <c r="AC138" s="37"/>
      <c r="AD138" s="37"/>
      <c r="AE138" s="37"/>
      <c r="AF138" s="37"/>
      <c r="AG138" s="37"/>
      <c r="AH138" s="37"/>
      <c r="AI138" s="37"/>
      <c r="AJ138" s="37"/>
      <c r="AK138" s="37"/>
      <c r="AL138" s="37"/>
      <c r="AM138" s="37"/>
      <c r="AN138" s="37"/>
      <c r="AO138" s="37"/>
      <c r="AP138" s="37"/>
      <c r="AQ138" s="37"/>
    </row>
    <row r="139" spans="6:43">
      <c r="F139" s="73"/>
      <c r="G139" s="73"/>
      <c r="H139" s="74"/>
      <c r="I139" s="72"/>
      <c r="J139" s="72"/>
      <c r="K139" s="75"/>
      <c r="L139" s="69"/>
      <c r="M139" s="79"/>
      <c r="N139" s="69"/>
      <c r="O139" s="79"/>
      <c r="P139" s="71"/>
      <c r="Q139" s="69"/>
      <c r="R139" s="69"/>
      <c r="S139" s="70"/>
      <c r="T139" s="69"/>
      <c r="U139" s="69"/>
      <c r="V139" s="72"/>
      <c r="W139" s="72"/>
      <c r="X139" s="37"/>
      <c r="Y139" s="37"/>
      <c r="Z139" s="37"/>
      <c r="AA139" s="37"/>
      <c r="AB139" s="37"/>
      <c r="AC139" s="37"/>
      <c r="AD139" s="37"/>
      <c r="AE139" s="37"/>
      <c r="AF139" s="37"/>
      <c r="AG139" s="37"/>
      <c r="AH139" s="37"/>
      <c r="AI139" s="37"/>
      <c r="AJ139" s="37"/>
      <c r="AK139" s="37"/>
      <c r="AL139" s="37"/>
      <c r="AM139" s="37"/>
      <c r="AN139" s="37"/>
      <c r="AO139" s="37"/>
      <c r="AP139" s="37"/>
      <c r="AQ139" s="37"/>
    </row>
    <row r="140" spans="6:43">
      <c r="F140" s="73"/>
      <c r="G140" s="73"/>
      <c r="H140" s="74"/>
      <c r="I140" s="72"/>
      <c r="J140" s="72"/>
      <c r="K140" s="75"/>
      <c r="L140" s="69"/>
      <c r="M140" s="79"/>
      <c r="N140" s="69"/>
      <c r="O140" s="79"/>
      <c r="P140" s="71"/>
      <c r="Q140" s="69"/>
      <c r="R140" s="69"/>
      <c r="S140" s="70"/>
      <c r="T140" s="69"/>
      <c r="U140" s="69"/>
      <c r="V140" s="72"/>
      <c r="W140" s="72"/>
      <c r="X140" s="37"/>
      <c r="Y140" s="37"/>
      <c r="Z140" s="37"/>
      <c r="AA140" s="37"/>
      <c r="AB140" s="37"/>
      <c r="AC140" s="37"/>
      <c r="AD140" s="37"/>
      <c r="AE140" s="37"/>
      <c r="AF140" s="37"/>
      <c r="AG140" s="37"/>
      <c r="AH140" s="37"/>
      <c r="AI140" s="37"/>
      <c r="AJ140" s="37"/>
      <c r="AK140" s="37"/>
      <c r="AL140" s="37"/>
      <c r="AM140" s="37"/>
      <c r="AN140" s="37"/>
      <c r="AO140" s="37"/>
      <c r="AP140" s="37"/>
      <c r="AQ140" s="37"/>
    </row>
    <row r="141" spans="6:43">
      <c r="F141" s="73"/>
      <c r="G141" s="73"/>
      <c r="H141" s="74"/>
      <c r="I141" s="72"/>
      <c r="J141" s="72"/>
      <c r="K141" s="75"/>
      <c r="L141" s="69"/>
      <c r="M141" s="79"/>
      <c r="N141" s="69"/>
      <c r="O141" s="79"/>
      <c r="P141" s="71"/>
      <c r="Q141" s="69"/>
      <c r="R141" s="69"/>
      <c r="S141" s="70"/>
      <c r="T141" s="69"/>
      <c r="U141" s="69"/>
      <c r="V141" s="72"/>
      <c r="W141" s="72"/>
      <c r="X141" s="37"/>
      <c r="Y141" s="37"/>
      <c r="Z141" s="37"/>
      <c r="AA141" s="37"/>
      <c r="AB141" s="37"/>
      <c r="AC141" s="37"/>
      <c r="AD141" s="37"/>
      <c r="AE141" s="37"/>
      <c r="AF141" s="37"/>
      <c r="AG141" s="37"/>
      <c r="AH141" s="37"/>
      <c r="AI141" s="37"/>
      <c r="AJ141" s="37"/>
      <c r="AK141" s="37"/>
      <c r="AL141" s="37"/>
      <c r="AM141" s="37"/>
      <c r="AN141" s="37"/>
      <c r="AO141" s="37"/>
      <c r="AP141" s="37"/>
      <c r="AQ141" s="37"/>
    </row>
    <row r="142" spans="6:43">
      <c r="F142" s="73"/>
      <c r="G142" s="73"/>
      <c r="H142" s="74"/>
      <c r="I142" s="72"/>
      <c r="J142" s="72"/>
      <c r="K142" s="75"/>
      <c r="L142" s="69"/>
      <c r="M142" s="79"/>
      <c r="N142" s="69"/>
      <c r="O142" s="79"/>
      <c r="P142" s="71"/>
      <c r="Q142" s="69"/>
      <c r="R142" s="69"/>
      <c r="S142" s="70"/>
      <c r="T142" s="69"/>
      <c r="U142" s="69"/>
      <c r="V142" s="72"/>
      <c r="W142" s="72"/>
      <c r="X142" s="37"/>
      <c r="Y142" s="37"/>
      <c r="Z142" s="37"/>
      <c r="AA142" s="37"/>
      <c r="AB142" s="37"/>
      <c r="AC142" s="37"/>
      <c r="AD142" s="37"/>
      <c r="AE142" s="37"/>
      <c r="AF142" s="37"/>
      <c r="AG142" s="37"/>
      <c r="AH142" s="37"/>
      <c r="AI142" s="37"/>
      <c r="AJ142" s="37"/>
      <c r="AK142" s="37"/>
      <c r="AL142" s="37"/>
      <c r="AM142" s="37"/>
      <c r="AN142" s="37"/>
      <c r="AO142" s="37"/>
      <c r="AP142" s="37"/>
      <c r="AQ142" s="37"/>
    </row>
    <row r="143" spans="6:43">
      <c r="F143" s="73"/>
      <c r="G143" s="73"/>
      <c r="H143" s="74"/>
      <c r="I143" s="72"/>
      <c r="J143" s="72"/>
      <c r="K143" s="75"/>
      <c r="L143" s="69"/>
      <c r="M143" s="79"/>
      <c r="N143" s="69"/>
      <c r="O143" s="79"/>
      <c r="P143" s="71"/>
      <c r="Q143" s="69"/>
      <c r="R143" s="69"/>
      <c r="S143" s="70"/>
      <c r="T143" s="69"/>
      <c r="U143" s="69"/>
      <c r="V143" s="72"/>
      <c r="W143" s="72"/>
      <c r="X143" s="37"/>
      <c r="Y143" s="37"/>
      <c r="Z143" s="37"/>
      <c r="AA143" s="37"/>
      <c r="AB143" s="37"/>
      <c r="AC143" s="37"/>
      <c r="AD143" s="37"/>
      <c r="AE143" s="37"/>
      <c r="AF143" s="37"/>
      <c r="AG143" s="37"/>
      <c r="AH143" s="37"/>
      <c r="AI143" s="37"/>
      <c r="AJ143" s="37"/>
      <c r="AK143" s="37"/>
      <c r="AL143" s="37"/>
      <c r="AM143" s="37"/>
      <c r="AN143" s="37"/>
      <c r="AO143" s="37"/>
      <c r="AP143" s="37"/>
      <c r="AQ143" s="37"/>
    </row>
    <row r="144" spans="6:43">
      <c r="F144" s="73"/>
      <c r="G144" s="73"/>
      <c r="H144" s="74"/>
      <c r="I144" s="72"/>
      <c r="J144" s="72"/>
      <c r="K144" s="75"/>
      <c r="L144" s="69"/>
      <c r="M144" s="79"/>
      <c r="N144" s="69"/>
      <c r="O144" s="79"/>
      <c r="P144" s="71"/>
      <c r="Q144" s="69"/>
      <c r="R144" s="69"/>
      <c r="S144" s="70"/>
      <c r="T144" s="69"/>
      <c r="U144" s="69"/>
      <c r="V144" s="72"/>
      <c r="W144" s="72"/>
      <c r="X144" s="37"/>
      <c r="Y144" s="37"/>
      <c r="Z144" s="37"/>
      <c r="AA144" s="37"/>
      <c r="AB144" s="37"/>
      <c r="AC144" s="37"/>
      <c r="AD144" s="37"/>
      <c r="AE144" s="37"/>
      <c r="AF144" s="37"/>
      <c r="AG144" s="37"/>
      <c r="AH144" s="37"/>
      <c r="AI144" s="37"/>
      <c r="AJ144" s="37"/>
      <c r="AK144" s="37"/>
      <c r="AL144" s="37"/>
      <c r="AM144" s="37"/>
      <c r="AN144" s="37"/>
      <c r="AO144" s="37"/>
      <c r="AP144" s="37"/>
      <c r="AQ144" s="37"/>
    </row>
    <row r="145" spans="6:43">
      <c r="F145" s="73"/>
      <c r="G145" s="73"/>
      <c r="H145" s="74"/>
      <c r="I145" s="72"/>
      <c r="J145" s="72"/>
      <c r="K145" s="75"/>
      <c r="L145" s="69"/>
      <c r="M145" s="79"/>
      <c r="N145" s="69"/>
      <c r="O145" s="79"/>
      <c r="P145" s="71"/>
      <c r="Q145" s="69"/>
      <c r="R145" s="69"/>
      <c r="S145" s="70"/>
      <c r="T145" s="69"/>
      <c r="U145" s="69"/>
      <c r="V145" s="72"/>
      <c r="W145" s="72"/>
      <c r="X145" s="37"/>
      <c r="Y145" s="37"/>
      <c r="Z145" s="37"/>
      <c r="AA145" s="37"/>
      <c r="AB145" s="37"/>
      <c r="AC145" s="37"/>
      <c r="AD145" s="37"/>
      <c r="AE145" s="37"/>
      <c r="AF145" s="37"/>
      <c r="AG145" s="37"/>
      <c r="AH145" s="37"/>
      <c r="AI145" s="37"/>
      <c r="AJ145" s="37"/>
      <c r="AK145" s="37"/>
      <c r="AL145" s="37"/>
      <c r="AM145" s="37"/>
      <c r="AN145" s="37"/>
      <c r="AO145" s="37"/>
      <c r="AP145" s="37"/>
      <c r="AQ145" s="37"/>
    </row>
    <row r="146" spans="6:43">
      <c r="F146" s="73"/>
      <c r="G146" s="73"/>
      <c r="H146" s="74"/>
      <c r="I146" s="72"/>
      <c r="J146" s="72"/>
      <c r="K146" s="75"/>
      <c r="L146" s="69"/>
      <c r="M146" s="79"/>
      <c r="N146" s="69"/>
      <c r="O146" s="79"/>
      <c r="P146" s="71"/>
      <c r="Q146" s="69"/>
      <c r="R146" s="69"/>
      <c r="S146" s="70"/>
      <c r="T146" s="69"/>
      <c r="U146" s="69"/>
      <c r="V146" s="72"/>
      <c r="W146" s="72"/>
      <c r="X146" s="37"/>
      <c r="Y146" s="37"/>
      <c r="Z146" s="37"/>
      <c r="AA146" s="37"/>
      <c r="AB146" s="37"/>
      <c r="AC146" s="37"/>
      <c r="AD146" s="37"/>
      <c r="AE146" s="37"/>
      <c r="AF146" s="37"/>
      <c r="AG146" s="37"/>
      <c r="AH146" s="37"/>
      <c r="AI146" s="37"/>
      <c r="AJ146" s="37"/>
      <c r="AK146" s="37"/>
      <c r="AL146" s="37"/>
      <c r="AM146" s="37"/>
      <c r="AN146" s="37"/>
      <c r="AO146" s="37"/>
      <c r="AP146" s="37"/>
      <c r="AQ146" s="37"/>
    </row>
    <row r="147" spans="6:43">
      <c r="F147" s="73"/>
      <c r="G147" s="73"/>
      <c r="H147" s="74"/>
      <c r="I147" s="72"/>
      <c r="J147" s="72"/>
      <c r="K147" s="75"/>
      <c r="L147" s="69"/>
      <c r="M147" s="79"/>
      <c r="N147" s="69"/>
      <c r="O147" s="79"/>
      <c r="P147" s="71"/>
      <c r="Q147" s="69"/>
      <c r="R147" s="69"/>
      <c r="S147" s="70"/>
      <c r="T147" s="69"/>
      <c r="U147" s="69"/>
      <c r="V147" s="72"/>
      <c r="W147" s="72"/>
      <c r="X147" s="37"/>
      <c r="Y147" s="37"/>
      <c r="Z147" s="37"/>
      <c r="AA147" s="37"/>
      <c r="AB147" s="37"/>
      <c r="AC147" s="37"/>
      <c r="AD147" s="37"/>
      <c r="AE147" s="37"/>
      <c r="AF147" s="37"/>
      <c r="AG147" s="37"/>
      <c r="AH147" s="37"/>
      <c r="AI147" s="37"/>
      <c r="AJ147" s="37"/>
      <c r="AK147" s="37"/>
      <c r="AL147" s="37"/>
      <c r="AM147" s="37"/>
      <c r="AN147" s="37"/>
      <c r="AO147" s="37"/>
      <c r="AP147" s="37"/>
      <c r="AQ147" s="37"/>
    </row>
    <row r="148" spans="6:43">
      <c r="F148" s="73"/>
      <c r="G148" s="73"/>
      <c r="H148" s="74"/>
      <c r="I148" s="72"/>
      <c r="J148" s="72"/>
      <c r="K148" s="75"/>
      <c r="L148" s="69"/>
      <c r="M148" s="79"/>
      <c r="N148" s="69"/>
      <c r="O148" s="79"/>
      <c r="P148" s="71"/>
      <c r="Q148" s="69"/>
      <c r="R148" s="69"/>
      <c r="S148" s="70"/>
      <c r="T148" s="69"/>
      <c r="U148" s="69"/>
      <c r="V148" s="72"/>
      <c r="W148" s="72"/>
      <c r="X148" s="37"/>
      <c r="Y148" s="37"/>
      <c r="Z148" s="37"/>
      <c r="AA148" s="37"/>
      <c r="AB148" s="37"/>
      <c r="AC148" s="37"/>
      <c r="AD148" s="37"/>
      <c r="AE148" s="37"/>
      <c r="AF148" s="37"/>
      <c r="AG148" s="37"/>
      <c r="AH148" s="37"/>
      <c r="AI148" s="37"/>
      <c r="AJ148" s="37"/>
      <c r="AK148" s="37"/>
      <c r="AL148" s="37"/>
      <c r="AM148" s="37"/>
      <c r="AN148" s="37"/>
      <c r="AO148" s="37"/>
      <c r="AP148" s="37"/>
      <c r="AQ148" s="37"/>
    </row>
    <row r="149" spans="6:43">
      <c r="F149" s="73"/>
      <c r="G149" s="73"/>
      <c r="H149" s="74"/>
      <c r="I149" s="72"/>
      <c r="J149" s="72"/>
      <c r="K149" s="75"/>
      <c r="L149" s="69"/>
      <c r="M149" s="79"/>
      <c r="N149" s="69"/>
      <c r="O149" s="79"/>
      <c r="P149" s="71"/>
      <c r="Q149" s="69"/>
      <c r="R149" s="69"/>
      <c r="S149" s="70"/>
      <c r="T149" s="69"/>
      <c r="U149" s="69"/>
      <c r="V149" s="72"/>
      <c r="W149" s="72"/>
      <c r="X149" s="37"/>
      <c r="Y149" s="37"/>
      <c r="Z149" s="37"/>
      <c r="AA149" s="37"/>
      <c r="AB149" s="37"/>
      <c r="AC149" s="37"/>
      <c r="AD149" s="37"/>
      <c r="AE149" s="37"/>
      <c r="AF149" s="37"/>
      <c r="AG149" s="37"/>
      <c r="AH149" s="37"/>
      <c r="AI149" s="37"/>
      <c r="AJ149" s="37"/>
      <c r="AK149" s="37"/>
      <c r="AL149" s="37"/>
      <c r="AM149" s="37"/>
      <c r="AN149" s="37"/>
      <c r="AO149" s="37"/>
      <c r="AP149" s="37"/>
      <c r="AQ149" s="37"/>
    </row>
    <row r="150" spans="6:43">
      <c r="F150" s="73"/>
      <c r="G150" s="73"/>
      <c r="H150" s="74"/>
      <c r="I150" s="72"/>
      <c r="J150" s="72"/>
      <c r="K150" s="75"/>
      <c r="L150" s="69"/>
      <c r="M150" s="79"/>
      <c r="N150" s="69"/>
      <c r="O150" s="79"/>
      <c r="P150" s="71"/>
      <c r="Q150" s="69"/>
      <c r="R150" s="69"/>
      <c r="S150" s="70"/>
      <c r="T150" s="69"/>
      <c r="U150" s="69"/>
      <c r="V150" s="72"/>
      <c r="W150" s="72"/>
      <c r="X150" s="37"/>
      <c r="Y150" s="37"/>
      <c r="Z150" s="37"/>
      <c r="AA150" s="37"/>
      <c r="AB150" s="37"/>
      <c r="AC150" s="37"/>
      <c r="AD150" s="37"/>
      <c r="AE150" s="37"/>
      <c r="AF150" s="37"/>
      <c r="AG150" s="37"/>
      <c r="AH150" s="37"/>
      <c r="AI150" s="37"/>
      <c r="AJ150" s="37"/>
      <c r="AK150" s="37"/>
      <c r="AL150" s="37"/>
      <c r="AM150" s="37"/>
      <c r="AN150" s="37"/>
      <c r="AO150" s="37"/>
      <c r="AP150" s="37"/>
      <c r="AQ150" s="37"/>
    </row>
    <row r="151" spans="6:43">
      <c r="F151" s="73"/>
      <c r="G151" s="73"/>
      <c r="H151" s="74"/>
      <c r="I151" s="72"/>
      <c r="J151" s="72"/>
      <c r="K151" s="75"/>
      <c r="L151" s="69"/>
      <c r="M151" s="79"/>
      <c r="N151" s="69"/>
      <c r="O151" s="79"/>
      <c r="P151" s="71"/>
      <c r="Q151" s="69"/>
      <c r="R151" s="69"/>
      <c r="S151" s="70"/>
      <c r="T151" s="69"/>
      <c r="U151" s="69"/>
      <c r="V151" s="72"/>
      <c r="W151" s="72"/>
      <c r="X151" s="37"/>
      <c r="Y151" s="37"/>
      <c r="Z151" s="37"/>
      <c r="AA151" s="37"/>
      <c r="AB151" s="37"/>
      <c r="AC151" s="37"/>
      <c r="AD151" s="37"/>
      <c r="AE151" s="37"/>
      <c r="AF151" s="37"/>
      <c r="AG151" s="37"/>
      <c r="AH151" s="37"/>
      <c r="AI151" s="37"/>
      <c r="AJ151" s="37"/>
      <c r="AK151" s="37"/>
      <c r="AL151" s="37"/>
      <c r="AM151" s="37"/>
      <c r="AN151" s="37"/>
      <c r="AO151" s="37"/>
      <c r="AP151" s="37"/>
      <c r="AQ151" s="37"/>
    </row>
    <row r="152" spans="6:43">
      <c r="F152" s="73"/>
      <c r="G152" s="73"/>
      <c r="H152" s="74"/>
      <c r="I152" s="72"/>
      <c r="J152" s="72"/>
      <c r="K152" s="75"/>
      <c r="L152" s="69"/>
      <c r="M152" s="79"/>
      <c r="N152" s="69"/>
      <c r="O152" s="79"/>
      <c r="P152" s="71"/>
      <c r="Q152" s="69"/>
      <c r="R152" s="69"/>
      <c r="S152" s="70"/>
      <c r="T152" s="69"/>
      <c r="U152" s="69"/>
      <c r="V152" s="72"/>
      <c r="W152" s="72"/>
    </row>
    <row r="153" spans="6:43">
      <c r="F153" s="73"/>
      <c r="G153" s="73"/>
      <c r="H153" s="74"/>
      <c r="I153" s="72"/>
      <c r="J153" s="72"/>
      <c r="K153" s="75"/>
      <c r="L153" s="69"/>
      <c r="M153" s="79"/>
      <c r="N153" s="69"/>
      <c r="O153" s="79"/>
      <c r="P153" s="71"/>
      <c r="Q153" s="69"/>
      <c r="R153" s="69"/>
      <c r="S153" s="70"/>
      <c r="T153" s="69"/>
      <c r="U153" s="69"/>
      <c r="V153" s="72"/>
      <c r="W153" s="72"/>
    </row>
    <row r="154" spans="6:43">
      <c r="F154" s="73"/>
      <c r="G154" s="73"/>
      <c r="H154" s="74"/>
      <c r="I154" s="72"/>
      <c r="J154" s="72"/>
      <c r="K154" s="75"/>
      <c r="L154" s="69"/>
      <c r="M154" s="79"/>
      <c r="N154" s="69"/>
      <c r="O154" s="79"/>
      <c r="P154" s="71"/>
      <c r="Q154" s="69"/>
      <c r="R154" s="69"/>
      <c r="S154" s="70"/>
      <c r="T154" s="69"/>
      <c r="U154" s="69"/>
      <c r="V154" s="72"/>
      <c r="W154" s="72"/>
    </row>
    <row r="155" spans="6:43">
      <c r="F155" s="73"/>
      <c r="G155" s="73"/>
      <c r="H155" s="74"/>
      <c r="I155" s="72"/>
      <c r="J155" s="72"/>
      <c r="K155" s="75"/>
      <c r="L155" s="69"/>
      <c r="M155" s="79"/>
      <c r="N155" s="69"/>
      <c r="O155" s="79"/>
      <c r="P155" s="71"/>
      <c r="Q155" s="69"/>
      <c r="R155" s="69"/>
      <c r="S155" s="70"/>
      <c r="T155" s="69"/>
      <c r="U155" s="69"/>
      <c r="V155" s="72"/>
      <c r="W155" s="72"/>
    </row>
    <row r="156" spans="6:43">
      <c r="F156" s="73"/>
      <c r="G156" s="73"/>
      <c r="H156" s="74"/>
      <c r="I156" s="72"/>
      <c r="J156" s="72"/>
      <c r="K156" s="75"/>
      <c r="L156" s="69"/>
      <c r="M156" s="79"/>
      <c r="N156" s="69"/>
      <c r="O156" s="79"/>
      <c r="P156" s="71"/>
      <c r="Q156" s="69"/>
      <c r="R156" s="69"/>
      <c r="S156" s="70"/>
      <c r="T156" s="69"/>
      <c r="U156" s="69"/>
      <c r="V156" s="72"/>
      <c r="W156" s="72"/>
    </row>
    <row r="157" spans="6:43">
      <c r="F157" s="73"/>
      <c r="G157" s="73"/>
      <c r="H157" s="74"/>
      <c r="I157" s="72"/>
      <c r="J157" s="72"/>
      <c r="K157" s="75"/>
      <c r="L157" s="69"/>
      <c r="M157" s="79"/>
      <c r="N157" s="69"/>
      <c r="O157" s="79"/>
      <c r="P157" s="71"/>
      <c r="Q157" s="69"/>
      <c r="R157" s="69"/>
      <c r="S157" s="70"/>
      <c r="T157" s="69"/>
      <c r="U157" s="69"/>
      <c r="V157" s="72"/>
      <c r="W157" s="72"/>
    </row>
    <row r="158" spans="6:43">
      <c r="F158" s="73"/>
      <c r="G158" s="73"/>
      <c r="H158" s="74"/>
      <c r="I158" s="72"/>
      <c r="J158" s="72"/>
      <c r="K158" s="75"/>
      <c r="L158" s="69"/>
      <c r="M158" s="79"/>
      <c r="N158" s="69"/>
      <c r="O158" s="79"/>
      <c r="P158" s="71"/>
      <c r="Q158" s="69"/>
      <c r="R158" s="69"/>
      <c r="S158" s="70"/>
      <c r="T158" s="69"/>
      <c r="U158" s="69"/>
      <c r="V158" s="72"/>
      <c r="W158" s="72"/>
    </row>
    <row r="159" spans="6:43">
      <c r="F159" s="73"/>
      <c r="G159" s="73"/>
      <c r="H159" s="74"/>
      <c r="I159" s="72"/>
      <c r="J159" s="72"/>
      <c r="K159" s="75"/>
      <c r="L159" s="69"/>
      <c r="M159" s="79"/>
      <c r="N159" s="69"/>
      <c r="O159" s="79"/>
      <c r="P159" s="71"/>
      <c r="Q159" s="69"/>
      <c r="R159" s="69"/>
      <c r="S159" s="70"/>
      <c r="T159" s="69"/>
      <c r="U159" s="69"/>
      <c r="V159" s="72"/>
      <c r="W159" s="72"/>
    </row>
    <row r="160" spans="6:43">
      <c r="F160" s="73"/>
      <c r="G160" s="73"/>
      <c r="H160" s="74"/>
      <c r="I160" s="72"/>
      <c r="J160" s="72"/>
      <c r="K160" s="75"/>
      <c r="L160" s="69"/>
      <c r="M160" s="79"/>
      <c r="N160" s="69"/>
      <c r="O160" s="79"/>
      <c r="P160" s="71"/>
      <c r="Q160" s="69"/>
      <c r="R160" s="69"/>
      <c r="S160" s="70"/>
      <c r="T160" s="69"/>
      <c r="U160" s="69"/>
      <c r="V160" s="72"/>
      <c r="W160" s="72"/>
    </row>
    <row r="161" spans="6:23">
      <c r="F161" s="73"/>
      <c r="G161" s="73"/>
      <c r="H161" s="74"/>
      <c r="I161" s="72"/>
      <c r="J161" s="72"/>
      <c r="K161" s="75"/>
      <c r="L161" s="69"/>
      <c r="M161" s="79"/>
      <c r="N161" s="69"/>
      <c r="O161" s="79"/>
      <c r="P161" s="71"/>
      <c r="Q161" s="69"/>
      <c r="R161" s="69"/>
      <c r="S161" s="70"/>
      <c r="T161" s="69"/>
      <c r="U161" s="69"/>
      <c r="V161" s="72"/>
      <c r="W161" s="72"/>
    </row>
    <row r="162" spans="6:23">
      <c r="F162" s="73"/>
      <c r="G162" s="73"/>
      <c r="H162" s="74"/>
      <c r="I162" s="72"/>
      <c r="J162" s="72"/>
      <c r="K162" s="75"/>
      <c r="L162" s="69"/>
      <c r="M162" s="79"/>
      <c r="N162" s="69"/>
      <c r="O162" s="79"/>
      <c r="P162" s="71"/>
      <c r="Q162" s="69"/>
      <c r="R162" s="69"/>
      <c r="S162" s="70"/>
      <c r="T162" s="69"/>
      <c r="U162" s="69"/>
      <c r="V162" s="72"/>
      <c r="W162" s="72"/>
    </row>
    <row r="163" spans="6:23">
      <c r="F163" s="73"/>
      <c r="G163" s="73"/>
      <c r="H163" s="74"/>
      <c r="I163" s="72"/>
      <c r="J163" s="72"/>
      <c r="K163" s="75"/>
      <c r="L163" s="69"/>
      <c r="M163" s="79"/>
      <c r="N163" s="69"/>
      <c r="O163" s="79"/>
      <c r="P163" s="71"/>
      <c r="Q163" s="69"/>
      <c r="R163" s="69"/>
      <c r="S163" s="70"/>
      <c r="T163" s="69"/>
      <c r="U163" s="69"/>
      <c r="V163" s="72"/>
      <c r="W163" s="72"/>
    </row>
    <row r="164" spans="6:23">
      <c r="F164" s="73"/>
      <c r="G164" s="73"/>
      <c r="H164" s="74"/>
      <c r="I164" s="72"/>
      <c r="J164" s="72"/>
      <c r="K164" s="75"/>
      <c r="L164" s="69"/>
      <c r="M164" s="79"/>
      <c r="N164" s="69"/>
      <c r="O164" s="79"/>
      <c r="P164" s="71"/>
      <c r="Q164" s="69"/>
      <c r="R164" s="69"/>
      <c r="S164" s="70"/>
      <c r="T164" s="69"/>
      <c r="U164" s="69"/>
      <c r="V164" s="72"/>
      <c r="W164" s="72"/>
    </row>
    <row r="165" spans="6:23">
      <c r="F165" s="73"/>
      <c r="G165" s="73"/>
      <c r="H165" s="74"/>
      <c r="I165" s="72"/>
      <c r="J165" s="72"/>
      <c r="K165" s="75"/>
      <c r="L165" s="69"/>
      <c r="M165" s="79"/>
      <c r="N165" s="69"/>
      <c r="O165" s="79"/>
      <c r="P165" s="71"/>
      <c r="Q165" s="69"/>
      <c r="R165" s="69"/>
      <c r="S165" s="70"/>
      <c r="T165" s="69"/>
      <c r="U165" s="69"/>
      <c r="V165" s="72"/>
      <c r="W165" s="72"/>
    </row>
    <row r="166" spans="6:23">
      <c r="F166" s="73"/>
      <c r="G166" s="73"/>
      <c r="H166" s="74"/>
      <c r="I166" s="72"/>
      <c r="J166" s="72"/>
      <c r="K166" s="75"/>
      <c r="L166" s="69"/>
      <c r="M166" s="79"/>
      <c r="N166" s="69"/>
      <c r="O166" s="79"/>
      <c r="P166" s="71"/>
      <c r="Q166" s="69"/>
      <c r="R166" s="69"/>
      <c r="S166" s="70"/>
      <c r="T166" s="69"/>
      <c r="U166" s="69"/>
      <c r="V166" s="72"/>
      <c r="W166" s="72"/>
    </row>
    <row r="167" spans="6:23">
      <c r="F167" s="73"/>
      <c r="G167" s="73"/>
      <c r="H167" s="74"/>
      <c r="I167" s="72"/>
      <c r="J167" s="72"/>
      <c r="K167" s="75"/>
      <c r="L167" s="69"/>
      <c r="M167" s="79"/>
      <c r="N167" s="69"/>
      <c r="O167" s="79"/>
      <c r="P167" s="71"/>
      <c r="Q167" s="69"/>
      <c r="R167" s="69"/>
      <c r="S167" s="70"/>
      <c r="T167" s="69"/>
      <c r="U167" s="69"/>
      <c r="V167" s="72"/>
      <c r="W167" s="72"/>
    </row>
    <row r="168" spans="6:23">
      <c r="F168" s="73"/>
      <c r="G168" s="73"/>
      <c r="H168" s="74"/>
      <c r="I168" s="72"/>
      <c r="J168" s="72"/>
      <c r="K168" s="75"/>
      <c r="L168" s="69"/>
      <c r="M168" s="79"/>
      <c r="N168" s="69"/>
      <c r="O168" s="79"/>
      <c r="P168" s="71"/>
      <c r="Q168" s="69"/>
      <c r="R168" s="69"/>
      <c r="S168" s="70"/>
      <c r="T168" s="69"/>
      <c r="U168" s="69"/>
      <c r="V168" s="72"/>
      <c r="W168" s="72"/>
    </row>
    <row r="169" spans="6:23">
      <c r="F169" s="73"/>
      <c r="G169" s="73"/>
      <c r="H169" s="74"/>
      <c r="I169" s="72"/>
      <c r="J169" s="72"/>
      <c r="K169" s="75"/>
      <c r="L169" s="69"/>
      <c r="M169" s="79"/>
      <c r="N169" s="69"/>
      <c r="O169" s="79"/>
      <c r="P169" s="71"/>
      <c r="Q169" s="69"/>
      <c r="R169" s="69"/>
      <c r="S169" s="70"/>
      <c r="T169" s="69"/>
      <c r="U169" s="69"/>
      <c r="V169" s="72"/>
      <c r="W169" s="72"/>
    </row>
    <row r="170" spans="6:23">
      <c r="F170" s="73"/>
      <c r="G170" s="73"/>
      <c r="H170" s="74"/>
      <c r="I170" s="72"/>
      <c r="J170" s="72"/>
      <c r="K170" s="75"/>
      <c r="L170" s="69"/>
      <c r="M170" s="79"/>
      <c r="N170" s="69"/>
      <c r="O170" s="79"/>
      <c r="P170" s="71"/>
      <c r="Q170" s="69"/>
      <c r="R170" s="69"/>
      <c r="S170" s="70"/>
      <c r="T170" s="69"/>
      <c r="U170" s="69"/>
      <c r="V170" s="72"/>
      <c r="W170" s="72"/>
    </row>
    <row r="171" spans="6:23">
      <c r="F171" s="73"/>
      <c r="G171" s="73"/>
      <c r="H171" s="74"/>
      <c r="I171" s="72"/>
      <c r="J171" s="72"/>
      <c r="K171" s="75"/>
      <c r="L171" s="69"/>
      <c r="M171" s="79"/>
      <c r="N171" s="69"/>
      <c r="O171" s="79"/>
      <c r="P171" s="71"/>
      <c r="Q171" s="69"/>
      <c r="R171" s="69"/>
      <c r="S171" s="70"/>
      <c r="T171" s="69"/>
      <c r="U171" s="69"/>
      <c r="V171" s="72"/>
      <c r="W171" s="72"/>
    </row>
    <row r="172" spans="6:23">
      <c r="F172" s="73"/>
      <c r="G172" s="73"/>
      <c r="H172" s="74"/>
      <c r="I172" s="72"/>
      <c r="J172" s="72"/>
      <c r="K172" s="75"/>
      <c r="L172" s="69"/>
      <c r="M172" s="79"/>
      <c r="N172" s="69"/>
      <c r="O172" s="79"/>
      <c r="P172" s="71"/>
      <c r="Q172" s="69"/>
      <c r="R172" s="69"/>
      <c r="S172" s="70"/>
      <c r="T172" s="69"/>
      <c r="U172" s="69"/>
      <c r="V172" s="72"/>
      <c r="W172" s="72"/>
    </row>
    <row r="173" spans="6:23">
      <c r="F173" s="73"/>
      <c r="G173" s="73"/>
      <c r="H173" s="74"/>
      <c r="I173" s="72"/>
      <c r="J173" s="72"/>
      <c r="K173" s="75"/>
      <c r="L173" s="69"/>
      <c r="M173" s="79"/>
      <c r="N173" s="69"/>
      <c r="O173" s="79"/>
      <c r="P173" s="71"/>
      <c r="Q173" s="69"/>
      <c r="R173" s="69"/>
      <c r="S173" s="70"/>
      <c r="T173" s="69"/>
      <c r="U173" s="69"/>
      <c r="V173" s="72"/>
      <c r="W173" s="72"/>
    </row>
    <row r="174" spans="6:23">
      <c r="F174" s="73"/>
      <c r="G174" s="73"/>
      <c r="H174" s="74"/>
      <c r="I174" s="72"/>
      <c r="J174" s="72"/>
      <c r="K174" s="75"/>
      <c r="L174" s="69"/>
      <c r="M174" s="79"/>
      <c r="N174" s="69"/>
      <c r="O174" s="79"/>
      <c r="P174" s="71"/>
      <c r="Q174" s="69"/>
      <c r="R174" s="69"/>
      <c r="S174" s="70"/>
      <c r="T174" s="69"/>
      <c r="U174" s="69"/>
      <c r="V174" s="72"/>
      <c r="W174" s="72"/>
    </row>
    <row r="175" spans="6:23">
      <c r="F175" s="73"/>
      <c r="G175" s="73"/>
      <c r="H175" s="74"/>
      <c r="I175" s="72"/>
      <c r="J175" s="72"/>
      <c r="K175" s="75"/>
      <c r="L175" s="69"/>
      <c r="M175" s="79"/>
      <c r="N175" s="69"/>
      <c r="O175" s="79"/>
      <c r="P175" s="71"/>
      <c r="Q175" s="69"/>
      <c r="R175" s="69"/>
      <c r="S175" s="70"/>
      <c r="T175" s="69"/>
      <c r="U175" s="69"/>
      <c r="V175" s="72"/>
      <c r="W175" s="72"/>
    </row>
    <row r="176" spans="6:23">
      <c r="F176" s="73"/>
      <c r="G176" s="73"/>
      <c r="H176" s="74"/>
      <c r="I176" s="72"/>
      <c r="J176" s="72"/>
      <c r="K176" s="75"/>
      <c r="L176" s="69"/>
      <c r="M176" s="79"/>
      <c r="N176" s="69"/>
      <c r="O176" s="79"/>
      <c r="P176" s="71"/>
      <c r="Q176" s="69"/>
      <c r="R176" s="69"/>
      <c r="S176" s="70"/>
      <c r="T176" s="69"/>
      <c r="U176" s="69"/>
      <c r="V176" s="72"/>
      <c r="W176" s="72"/>
    </row>
    <row r="177" spans="6:23">
      <c r="F177" s="73"/>
      <c r="G177" s="73"/>
      <c r="H177" s="74"/>
      <c r="I177" s="72"/>
      <c r="J177" s="72"/>
      <c r="K177" s="75"/>
      <c r="L177" s="69"/>
      <c r="M177" s="79"/>
      <c r="N177" s="69"/>
      <c r="O177" s="79"/>
      <c r="P177" s="71"/>
      <c r="Q177" s="69"/>
      <c r="R177" s="69"/>
      <c r="S177" s="70"/>
      <c r="T177" s="69"/>
      <c r="U177" s="69"/>
      <c r="V177" s="72"/>
      <c r="W177" s="72"/>
    </row>
    <row r="178" spans="6:23">
      <c r="F178" s="73"/>
      <c r="G178" s="73"/>
      <c r="H178" s="74"/>
      <c r="I178" s="72"/>
      <c r="J178" s="72"/>
      <c r="K178" s="75"/>
      <c r="L178" s="69"/>
      <c r="M178" s="79"/>
      <c r="N178" s="69"/>
      <c r="O178" s="79"/>
      <c r="P178" s="71"/>
      <c r="Q178" s="69"/>
      <c r="R178" s="69"/>
      <c r="S178" s="70"/>
      <c r="T178" s="69"/>
      <c r="U178" s="69"/>
      <c r="V178" s="72"/>
      <c r="W178" s="72"/>
    </row>
    <row r="179" spans="6:23">
      <c r="F179" s="73"/>
      <c r="G179" s="73"/>
      <c r="H179" s="74"/>
      <c r="I179" s="72"/>
      <c r="J179" s="72"/>
      <c r="K179" s="75"/>
      <c r="L179" s="69"/>
      <c r="M179" s="79"/>
      <c r="N179" s="69"/>
      <c r="O179" s="79"/>
      <c r="P179" s="71"/>
      <c r="Q179" s="69"/>
      <c r="R179" s="69"/>
      <c r="S179" s="70"/>
      <c r="T179" s="69"/>
      <c r="U179" s="69"/>
      <c r="V179" s="72"/>
      <c r="W179" s="72"/>
    </row>
    <row r="180" spans="6:23">
      <c r="F180" s="73"/>
      <c r="G180" s="73"/>
      <c r="H180" s="74"/>
      <c r="I180" s="72"/>
      <c r="J180" s="72"/>
      <c r="K180" s="75"/>
      <c r="L180" s="69"/>
      <c r="M180" s="79"/>
      <c r="N180" s="69"/>
      <c r="O180" s="79"/>
      <c r="P180" s="71"/>
      <c r="Q180" s="69"/>
      <c r="R180" s="69"/>
      <c r="S180" s="70"/>
      <c r="T180" s="69"/>
      <c r="U180" s="69"/>
      <c r="V180" s="72"/>
      <c r="W180" s="72"/>
    </row>
    <row r="181" spans="6:23">
      <c r="F181" s="73"/>
      <c r="G181" s="73"/>
      <c r="H181" s="74"/>
      <c r="I181" s="72"/>
      <c r="J181" s="72"/>
      <c r="K181" s="75"/>
      <c r="L181" s="69"/>
      <c r="M181" s="79"/>
      <c r="N181" s="69"/>
      <c r="O181" s="79"/>
      <c r="P181" s="71"/>
      <c r="Q181" s="69"/>
      <c r="R181" s="69"/>
      <c r="S181" s="70"/>
      <c r="T181" s="69"/>
      <c r="U181" s="69"/>
      <c r="V181" s="72"/>
      <c r="W181" s="72"/>
    </row>
    <row r="182" spans="6:23">
      <c r="F182" s="73"/>
      <c r="G182" s="73"/>
      <c r="H182" s="74"/>
      <c r="I182" s="72"/>
      <c r="J182" s="72"/>
      <c r="K182" s="75"/>
      <c r="L182" s="69"/>
      <c r="M182" s="79"/>
      <c r="N182" s="69"/>
      <c r="O182" s="79"/>
      <c r="P182" s="71"/>
      <c r="Q182" s="69"/>
      <c r="R182" s="69"/>
      <c r="S182" s="70"/>
      <c r="T182" s="69"/>
      <c r="U182" s="69"/>
      <c r="V182" s="72"/>
      <c r="W182" s="72"/>
    </row>
    <row r="183" spans="6:23">
      <c r="F183" s="73"/>
      <c r="G183" s="73"/>
      <c r="H183" s="74"/>
      <c r="I183" s="72"/>
      <c r="J183" s="72"/>
      <c r="K183" s="75"/>
      <c r="L183" s="69"/>
      <c r="M183" s="79"/>
      <c r="N183" s="69"/>
      <c r="O183" s="79"/>
      <c r="P183" s="71"/>
      <c r="Q183" s="69"/>
      <c r="R183" s="69"/>
      <c r="S183" s="70"/>
      <c r="T183" s="69"/>
      <c r="U183" s="69"/>
      <c r="V183" s="72"/>
      <c r="W183" s="72"/>
    </row>
    <row r="184" spans="6:23">
      <c r="F184" s="73"/>
      <c r="G184" s="73"/>
      <c r="H184" s="74"/>
      <c r="I184" s="72"/>
      <c r="J184" s="72"/>
      <c r="K184" s="75"/>
      <c r="L184" s="69"/>
      <c r="M184" s="79"/>
      <c r="N184" s="69"/>
      <c r="O184" s="79"/>
      <c r="P184" s="71"/>
      <c r="Q184" s="69"/>
      <c r="R184" s="69"/>
      <c r="S184" s="70"/>
      <c r="T184" s="69"/>
      <c r="U184" s="69"/>
      <c r="V184" s="72"/>
      <c r="W184" s="72"/>
    </row>
    <row r="185" spans="6:23">
      <c r="F185" s="73"/>
      <c r="G185" s="73"/>
      <c r="H185" s="74"/>
      <c r="I185" s="72"/>
      <c r="J185" s="72"/>
      <c r="K185" s="75"/>
      <c r="L185" s="69"/>
      <c r="M185" s="79"/>
      <c r="N185" s="69"/>
      <c r="O185" s="79"/>
      <c r="P185" s="71"/>
      <c r="Q185" s="69"/>
      <c r="R185" s="69"/>
      <c r="S185" s="70"/>
      <c r="T185" s="69"/>
      <c r="U185" s="69"/>
      <c r="V185" s="72"/>
      <c r="W185" s="72"/>
    </row>
    <row r="186" spans="6:23">
      <c r="F186" s="73"/>
      <c r="G186" s="73"/>
      <c r="H186" s="74"/>
      <c r="I186" s="72"/>
      <c r="J186" s="72"/>
      <c r="K186" s="75"/>
      <c r="L186" s="69"/>
      <c r="M186" s="79"/>
      <c r="N186" s="69"/>
      <c r="O186" s="79"/>
      <c r="P186" s="71"/>
      <c r="Q186" s="69"/>
      <c r="R186" s="69"/>
      <c r="S186" s="70"/>
      <c r="T186" s="69"/>
      <c r="U186" s="69"/>
      <c r="V186" s="72"/>
      <c r="W186" s="72"/>
    </row>
    <row r="187" spans="6:23">
      <c r="F187" s="73"/>
      <c r="G187" s="73"/>
      <c r="H187" s="74"/>
      <c r="I187" s="72"/>
      <c r="J187" s="72"/>
      <c r="K187" s="75"/>
      <c r="L187" s="69"/>
      <c r="M187" s="79"/>
      <c r="N187" s="69"/>
      <c r="O187" s="79"/>
      <c r="P187" s="71"/>
      <c r="Q187" s="69"/>
      <c r="R187" s="69"/>
      <c r="S187" s="70"/>
      <c r="T187" s="69"/>
      <c r="U187" s="69"/>
      <c r="V187" s="72"/>
      <c r="W187" s="72"/>
    </row>
    <row r="188" spans="6:23">
      <c r="F188" s="73"/>
      <c r="G188" s="73"/>
      <c r="H188" s="74"/>
      <c r="I188" s="72"/>
      <c r="J188" s="72"/>
      <c r="K188" s="75"/>
      <c r="L188" s="69"/>
      <c r="M188" s="79"/>
      <c r="N188" s="69"/>
      <c r="O188" s="79"/>
      <c r="P188" s="71"/>
      <c r="Q188" s="69"/>
      <c r="R188" s="69"/>
      <c r="S188" s="70"/>
      <c r="T188" s="69"/>
      <c r="U188" s="69"/>
      <c r="V188" s="72"/>
      <c r="W188" s="72"/>
    </row>
    <row r="189" spans="6:23">
      <c r="F189" s="73"/>
      <c r="G189" s="73"/>
      <c r="H189" s="74"/>
      <c r="I189" s="72"/>
      <c r="J189" s="72"/>
      <c r="K189" s="75"/>
      <c r="L189" s="69"/>
      <c r="M189" s="79"/>
      <c r="N189" s="69"/>
      <c r="O189" s="79"/>
      <c r="P189" s="71"/>
      <c r="Q189" s="69"/>
      <c r="R189" s="69"/>
      <c r="S189" s="70"/>
      <c r="T189" s="69"/>
      <c r="U189" s="69"/>
      <c r="V189" s="72"/>
      <c r="W189" s="72"/>
    </row>
    <row r="190" spans="6:23">
      <c r="F190" s="73"/>
      <c r="G190" s="73"/>
      <c r="H190" s="74"/>
      <c r="I190" s="72"/>
      <c r="J190" s="72"/>
      <c r="K190" s="75"/>
      <c r="L190" s="69"/>
      <c r="M190" s="79"/>
      <c r="N190" s="69"/>
      <c r="O190" s="79"/>
      <c r="P190" s="71"/>
      <c r="Q190" s="69"/>
      <c r="R190" s="69"/>
      <c r="S190" s="70"/>
      <c r="T190" s="69"/>
      <c r="U190" s="69"/>
      <c r="V190" s="72"/>
      <c r="W190" s="72"/>
    </row>
    <row r="191" spans="6:23">
      <c r="F191" s="73"/>
      <c r="G191" s="73"/>
      <c r="H191" s="74"/>
      <c r="I191" s="72"/>
      <c r="J191" s="72"/>
      <c r="K191" s="75"/>
      <c r="L191" s="69"/>
      <c r="M191" s="79"/>
      <c r="N191" s="69"/>
      <c r="O191" s="79"/>
      <c r="P191" s="71"/>
      <c r="Q191" s="69"/>
      <c r="R191" s="69"/>
      <c r="S191" s="70"/>
      <c r="T191" s="69"/>
      <c r="U191" s="69"/>
      <c r="V191" s="72"/>
      <c r="W191" s="72"/>
    </row>
    <row r="192" spans="6:23">
      <c r="F192" s="73"/>
      <c r="G192" s="73"/>
      <c r="H192" s="74"/>
      <c r="I192" s="72"/>
      <c r="J192" s="72"/>
      <c r="K192" s="75"/>
      <c r="L192" s="69"/>
      <c r="M192" s="79"/>
      <c r="N192" s="69"/>
      <c r="O192" s="79"/>
      <c r="P192" s="71"/>
      <c r="Q192" s="69"/>
      <c r="R192" s="69"/>
      <c r="S192" s="70"/>
      <c r="T192" s="69"/>
      <c r="U192" s="69"/>
      <c r="V192" s="72"/>
      <c r="W192" s="72"/>
    </row>
    <row r="193" spans="6:23">
      <c r="F193" s="73"/>
      <c r="G193" s="73"/>
      <c r="H193" s="74"/>
      <c r="I193" s="72"/>
      <c r="J193" s="72"/>
      <c r="K193" s="75"/>
      <c r="L193" s="69"/>
      <c r="M193" s="79"/>
      <c r="N193" s="69"/>
      <c r="O193" s="79"/>
      <c r="P193" s="71"/>
      <c r="Q193" s="69"/>
      <c r="R193" s="69"/>
      <c r="S193" s="70"/>
      <c r="T193" s="69"/>
      <c r="U193" s="69"/>
      <c r="V193" s="72"/>
      <c r="W193" s="72"/>
    </row>
    <row r="194" spans="6:23">
      <c r="F194" s="73"/>
      <c r="G194" s="73"/>
      <c r="H194" s="74"/>
      <c r="I194" s="72"/>
      <c r="J194" s="72"/>
      <c r="K194" s="75"/>
      <c r="L194" s="69"/>
      <c r="M194" s="79"/>
      <c r="N194" s="69"/>
      <c r="O194" s="79"/>
      <c r="P194" s="71"/>
      <c r="Q194" s="69"/>
      <c r="R194" s="69"/>
      <c r="S194" s="70"/>
      <c r="T194" s="69"/>
      <c r="U194" s="69"/>
      <c r="V194" s="72"/>
      <c r="W194" s="72"/>
    </row>
    <row r="195" spans="6:23">
      <c r="F195" s="73"/>
      <c r="G195" s="73"/>
      <c r="H195" s="74"/>
      <c r="I195" s="72"/>
      <c r="J195" s="72"/>
      <c r="K195" s="75"/>
      <c r="L195" s="69"/>
      <c r="M195" s="79"/>
      <c r="N195" s="69"/>
      <c r="O195" s="79"/>
      <c r="P195" s="71"/>
      <c r="Q195" s="69"/>
      <c r="R195" s="69"/>
      <c r="S195" s="70"/>
      <c r="T195" s="69"/>
      <c r="U195" s="69"/>
      <c r="V195" s="72"/>
      <c r="W195" s="72"/>
    </row>
    <row r="196" spans="6:23">
      <c r="F196" s="73"/>
      <c r="G196" s="73"/>
      <c r="H196" s="74"/>
      <c r="I196" s="72"/>
      <c r="J196" s="72"/>
      <c r="K196" s="75"/>
      <c r="L196" s="69"/>
      <c r="M196" s="79"/>
      <c r="N196" s="69"/>
      <c r="O196" s="79"/>
      <c r="P196" s="71"/>
      <c r="Q196" s="69"/>
      <c r="R196" s="69"/>
      <c r="S196" s="70"/>
      <c r="T196" s="69"/>
      <c r="U196" s="69"/>
      <c r="V196" s="72"/>
      <c r="W196" s="72"/>
    </row>
    <row r="197" spans="6:23">
      <c r="F197" s="73"/>
      <c r="G197" s="73"/>
      <c r="H197" s="74"/>
      <c r="I197" s="72"/>
      <c r="J197" s="72"/>
      <c r="K197" s="75"/>
      <c r="L197" s="69"/>
      <c r="M197" s="79"/>
      <c r="N197" s="69"/>
      <c r="O197" s="79"/>
      <c r="P197" s="71"/>
      <c r="Q197" s="69"/>
      <c r="R197" s="69"/>
      <c r="S197" s="70"/>
      <c r="T197" s="69"/>
      <c r="U197" s="69"/>
      <c r="V197" s="72"/>
      <c r="W197" s="72"/>
    </row>
    <row r="198" spans="6:23">
      <c r="F198" s="73"/>
      <c r="G198" s="73"/>
      <c r="H198" s="74"/>
      <c r="I198" s="72"/>
      <c r="J198" s="72"/>
      <c r="K198" s="75"/>
      <c r="L198" s="69"/>
      <c r="M198" s="79"/>
      <c r="N198" s="69"/>
      <c r="O198" s="79"/>
      <c r="P198" s="71"/>
      <c r="Q198" s="69"/>
      <c r="R198" s="69"/>
      <c r="S198" s="70"/>
      <c r="T198" s="69"/>
      <c r="U198" s="69"/>
      <c r="V198" s="72"/>
      <c r="W198" s="72"/>
    </row>
    <row r="199" spans="6:23">
      <c r="F199" s="73"/>
      <c r="G199" s="73"/>
      <c r="H199" s="74"/>
      <c r="I199" s="72"/>
      <c r="J199" s="72"/>
      <c r="K199" s="75"/>
      <c r="L199" s="69"/>
      <c r="M199" s="79"/>
      <c r="N199" s="69"/>
      <c r="O199" s="79"/>
      <c r="P199" s="71"/>
      <c r="Q199" s="69"/>
      <c r="R199" s="69"/>
      <c r="S199" s="70"/>
      <c r="T199" s="69"/>
      <c r="U199" s="69"/>
      <c r="V199" s="72"/>
      <c r="W199" s="72"/>
    </row>
    <row r="200" spans="6:23">
      <c r="F200" s="73"/>
      <c r="G200" s="73"/>
      <c r="H200" s="74"/>
      <c r="I200" s="72"/>
      <c r="J200" s="72"/>
      <c r="K200" s="75"/>
      <c r="L200" s="69"/>
      <c r="M200" s="79"/>
      <c r="N200" s="69"/>
      <c r="O200" s="79"/>
      <c r="P200" s="71"/>
      <c r="Q200" s="69"/>
      <c r="R200" s="69"/>
      <c r="S200" s="70"/>
      <c r="T200" s="69"/>
      <c r="U200" s="69"/>
      <c r="V200" s="72"/>
      <c r="W200" s="72"/>
    </row>
    <row r="201" spans="6:23">
      <c r="F201" s="73"/>
      <c r="G201" s="73"/>
      <c r="H201" s="74"/>
      <c r="I201" s="72"/>
      <c r="J201" s="72"/>
      <c r="K201" s="75"/>
      <c r="L201" s="69"/>
      <c r="M201" s="79"/>
      <c r="N201" s="69"/>
      <c r="O201" s="79"/>
      <c r="P201" s="71"/>
      <c r="Q201" s="69"/>
      <c r="R201" s="69"/>
      <c r="S201" s="70"/>
      <c r="T201" s="69"/>
      <c r="U201" s="69"/>
      <c r="V201" s="72"/>
      <c r="W201" s="72"/>
    </row>
    <row r="202" spans="6:23">
      <c r="F202" s="73"/>
      <c r="G202" s="73"/>
      <c r="H202" s="74"/>
      <c r="I202" s="72"/>
      <c r="J202" s="72"/>
      <c r="K202" s="75"/>
      <c r="L202" s="69"/>
      <c r="M202" s="79"/>
      <c r="N202" s="69"/>
      <c r="O202" s="79"/>
      <c r="P202" s="71"/>
      <c r="Q202" s="69"/>
      <c r="R202" s="69"/>
      <c r="S202" s="70"/>
      <c r="T202" s="69"/>
      <c r="U202" s="69"/>
      <c r="V202" s="72"/>
      <c r="W202" s="72"/>
    </row>
    <row r="203" spans="6:23">
      <c r="F203" s="73"/>
      <c r="G203" s="73"/>
      <c r="H203" s="74"/>
      <c r="I203" s="72"/>
      <c r="J203" s="72"/>
      <c r="K203" s="75"/>
      <c r="L203" s="69"/>
      <c r="M203" s="79"/>
      <c r="N203" s="69"/>
      <c r="O203" s="79"/>
      <c r="P203" s="71"/>
      <c r="Q203" s="69"/>
      <c r="R203" s="69"/>
      <c r="S203" s="70"/>
      <c r="T203" s="69"/>
      <c r="U203" s="69"/>
      <c r="V203" s="72"/>
      <c r="W203" s="72"/>
    </row>
    <row r="204" spans="6:23">
      <c r="F204" s="73"/>
      <c r="G204" s="73"/>
      <c r="H204" s="74"/>
      <c r="I204" s="72"/>
      <c r="J204" s="72"/>
      <c r="K204" s="75"/>
      <c r="L204" s="69"/>
      <c r="M204" s="79"/>
      <c r="N204" s="69"/>
      <c r="O204" s="79"/>
      <c r="P204" s="71"/>
      <c r="Q204" s="69"/>
      <c r="R204" s="69"/>
      <c r="S204" s="70"/>
      <c r="T204" s="69"/>
      <c r="U204" s="69"/>
      <c r="V204" s="72"/>
      <c r="W204" s="72"/>
    </row>
    <row r="205" spans="6:23">
      <c r="F205" s="73"/>
      <c r="G205" s="73"/>
      <c r="H205" s="74"/>
      <c r="I205" s="72"/>
      <c r="J205" s="72"/>
      <c r="K205" s="75"/>
      <c r="L205" s="69"/>
      <c r="M205" s="79"/>
      <c r="N205" s="69"/>
      <c r="O205" s="79"/>
      <c r="P205" s="71"/>
      <c r="Q205" s="69"/>
      <c r="R205" s="69"/>
      <c r="S205" s="70"/>
      <c r="T205" s="69"/>
      <c r="U205" s="69"/>
      <c r="V205" s="72"/>
      <c r="W205" s="72"/>
    </row>
    <row r="206" spans="6:23">
      <c r="F206" s="73"/>
      <c r="G206" s="73"/>
      <c r="H206" s="74"/>
      <c r="I206" s="72"/>
      <c r="J206" s="72"/>
      <c r="K206" s="75"/>
      <c r="L206" s="69"/>
      <c r="M206" s="79"/>
      <c r="N206" s="69"/>
      <c r="O206" s="79"/>
      <c r="P206" s="71"/>
      <c r="Q206" s="69"/>
      <c r="R206" s="69"/>
      <c r="S206" s="70"/>
      <c r="T206" s="69"/>
      <c r="U206" s="69"/>
      <c r="V206" s="72"/>
      <c r="W206" s="72"/>
    </row>
    <row r="207" spans="6:23">
      <c r="F207" s="73"/>
      <c r="G207" s="73"/>
      <c r="H207" s="74"/>
      <c r="I207" s="72"/>
      <c r="J207" s="72"/>
      <c r="K207" s="75"/>
      <c r="L207" s="69"/>
      <c r="M207" s="79"/>
      <c r="N207" s="69"/>
      <c r="O207" s="79"/>
      <c r="P207" s="71"/>
      <c r="Q207" s="69"/>
      <c r="R207" s="69"/>
      <c r="S207" s="70"/>
      <c r="T207" s="69"/>
      <c r="U207" s="69"/>
      <c r="V207" s="72"/>
      <c r="W207" s="72"/>
    </row>
    <row r="208" spans="6:23">
      <c r="F208" s="73"/>
      <c r="G208" s="73"/>
      <c r="H208" s="74"/>
      <c r="I208" s="72"/>
      <c r="J208" s="72"/>
      <c r="K208" s="75"/>
      <c r="L208" s="69"/>
      <c r="M208" s="79"/>
      <c r="N208" s="69"/>
      <c r="O208" s="79"/>
      <c r="P208" s="71"/>
      <c r="Q208" s="69"/>
      <c r="R208" s="69"/>
      <c r="S208" s="70"/>
      <c r="T208" s="69"/>
      <c r="U208" s="69"/>
      <c r="V208" s="72"/>
      <c r="W208" s="72"/>
    </row>
    <row r="209" spans="6:23">
      <c r="F209" s="73"/>
      <c r="G209" s="73"/>
      <c r="H209" s="74"/>
      <c r="I209" s="72"/>
      <c r="J209" s="72"/>
      <c r="K209" s="75"/>
      <c r="L209" s="69"/>
      <c r="M209" s="79"/>
      <c r="N209" s="69"/>
      <c r="O209" s="79"/>
      <c r="P209" s="71"/>
      <c r="Q209" s="69"/>
      <c r="R209" s="69"/>
      <c r="S209" s="70"/>
      <c r="T209" s="69"/>
      <c r="U209" s="69"/>
      <c r="V209" s="72"/>
      <c r="W209" s="72"/>
    </row>
    <row r="210" spans="6:23">
      <c r="F210" s="73"/>
      <c r="G210" s="73"/>
      <c r="H210" s="74"/>
      <c r="I210" s="72"/>
      <c r="J210" s="72"/>
      <c r="K210" s="75"/>
      <c r="L210" s="69"/>
      <c r="M210" s="79"/>
      <c r="N210" s="69"/>
      <c r="O210" s="79"/>
      <c r="P210" s="71"/>
      <c r="Q210" s="69"/>
      <c r="R210" s="69"/>
      <c r="S210" s="70"/>
      <c r="T210" s="69"/>
      <c r="U210" s="69"/>
      <c r="V210" s="72"/>
      <c r="W210" s="72"/>
    </row>
    <row r="211" spans="6:23">
      <c r="F211" s="73"/>
      <c r="G211" s="73"/>
      <c r="H211" s="74"/>
      <c r="I211" s="72"/>
      <c r="J211" s="72"/>
      <c r="K211" s="75"/>
      <c r="L211" s="69"/>
      <c r="M211" s="79"/>
      <c r="N211" s="69"/>
      <c r="O211" s="79"/>
      <c r="P211" s="71"/>
      <c r="Q211" s="69"/>
      <c r="R211" s="69"/>
      <c r="S211" s="70"/>
      <c r="T211" s="69"/>
      <c r="U211" s="69"/>
      <c r="V211" s="72"/>
      <c r="W211" s="72"/>
    </row>
    <row r="212" spans="6:23">
      <c r="F212" s="73"/>
      <c r="G212" s="73"/>
      <c r="H212" s="74"/>
      <c r="I212" s="72"/>
      <c r="J212" s="72"/>
      <c r="K212" s="75"/>
      <c r="L212" s="69"/>
      <c r="M212" s="79"/>
      <c r="N212" s="69"/>
      <c r="O212" s="79"/>
      <c r="P212" s="71"/>
      <c r="Q212" s="69"/>
      <c r="R212" s="69"/>
      <c r="S212" s="70"/>
      <c r="T212" s="69"/>
      <c r="U212" s="69"/>
      <c r="V212" s="72"/>
      <c r="W212" s="72"/>
    </row>
    <row r="213" spans="6:23">
      <c r="F213" s="73"/>
      <c r="G213" s="73"/>
      <c r="H213" s="74"/>
      <c r="I213" s="72"/>
      <c r="J213" s="72"/>
      <c r="K213" s="75"/>
      <c r="L213" s="69"/>
      <c r="M213" s="79"/>
      <c r="N213" s="69"/>
      <c r="O213" s="79"/>
      <c r="P213" s="71"/>
      <c r="Q213" s="69"/>
      <c r="R213" s="69"/>
      <c r="S213" s="70"/>
      <c r="T213" s="69"/>
      <c r="U213" s="69"/>
      <c r="V213" s="72"/>
      <c r="W213" s="72"/>
    </row>
    <row r="214" spans="6:23">
      <c r="F214" s="73"/>
      <c r="G214" s="73"/>
      <c r="H214" s="74"/>
      <c r="I214" s="72"/>
      <c r="J214" s="72"/>
      <c r="K214" s="75"/>
      <c r="L214" s="69"/>
      <c r="M214" s="79"/>
      <c r="N214" s="69"/>
      <c r="O214" s="79"/>
      <c r="P214" s="71"/>
      <c r="Q214" s="69"/>
      <c r="R214" s="69"/>
      <c r="S214" s="70"/>
      <c r="T214" s="69"/>
      <c r="U214" s="69"/>
      <c r="V214" s="72"/>
      <c r="W214" s="72"/>
    </row>
    <row r="215" spans="6:23">
      <c r="F215" s="73"/>
      <c r="G215" s="73"/>
      <c r="H215" s="74"/>
      <c r="I215" s="72"/>
      <c r="J215" s="72"/>
      <c r="K215" s="75"/>
      <c r="L215" s="69"/>
      <c r="M215" s="79"/>
      <c r="N215" s="69"/>
      <c r="O215" s="79"/>
      <c r="P215" s="71"/>
      <c r="Q215" s="69"/>
      <c r="R215" s="69"/>
      <c r="S215" s="70"/>
      <c r="T215" s="69"/>
      <c r="U215" s="69"/>
      <c r="V215" s="72"/>
      <c r="W215" s="72"/>
    </row>
    <row r="216" spans="6:23">
      <c r="F216" s="73"/>
      <c r="G216" s="73"/>
      <c r="H216" s="74"/>
      <c r="I216" s="72"/>
      <c r="J216" s="72"/>
      <c r="K216" s="75"/>
      <c r="L216" s="69"/>
      <c r="M216" s="79"/>
      <c r="N216" s="69"/>
      <c r="O216" s="79"/>
      <c r="P216" s="71"/>
      <c r="Q216" s="69"/>
      <c r="R216" s="69"/>
      <c r="S216" s="70"/>
      <c r="T216" s="69"/>
      <c r="U216" s="69"/>
      <c r="V216" s="72"/>
      <c r="W216" s="72"/>
    </row>
    <row r="217" spans="6:23">
      <c r="F217" s="73"/>
      <c r="G217" s="73"/>
      <c r="H217" s="74"/>
      <c r="I217" s="72"/>
      <c r="J217" s="72"/>
      <c r="K217" s="75"/>
      <c r="L217" s="69"/>
      <c r="M217" s="79"/>
      <c r="N217" s="69"/>
      <c r="O217" s="79"/>
      <c r="P217" s="71"/>
      <c r="Q217" s="69"/>
      <c r="R217" s="69"/>
      <c r="S217" s="70"/>
      <c r="T217" s="69"/>
      <c r="U217" s="69"/>
      <c r="V217" s="72"/>
      <c r="W217" s="72"/>
    </row>
    <row r="218" spans="6:23">
      <c r="F218" s="73"/>
      <c r="G218" s="73"/>
      <c r="H218" s="74"/>
      <c r="I218" s="72"/>
      <c r="J218" s="72"/>
      <c r="K218" s="75"/>
      <c r="L218" s="69"/>
      <c r="M218" s="79"/>
      <c r="N218" s="69"/>
      <c r="O218" s="79"/>
      <c r="P218" s="71"/>
      <c r="Q218" s="69"/>
      <c r="R218" s="69"/>
      <c r="S218" s="70"/>
      <c r="T218" s="69"/>
      <c r="U218" s="69"/>
      <c r="V218" s="72"/>
      <c r="W218" s="72"/>
    </row>
    <row r="219" spans="6:23">
      <c r="F219" s="73"/>
      <c r="G219" s="73"/>
      <c r="H219" s="74"/>
      <c r="I219" s="72"/>
      <c r="J219" s="72"/>
      <c r="K219" s="75"/>
      <c r="L219" s="69"/>
      <c r="M219" s="79"/>
      <c r="N219" s="69"/>
      <c r="O219" s="79"/>
      <c r="P219" s="71"/>
      <c r="Q219" s="69"/>
      <c r="R219" s="69"/>
      <c r="S219" s="70"/>
      <c r="T219" s="69"/>
      <c r="U219" s="69"/>
      <c r="V219" s="72"/>
      <c r="W219" s="72"/>
    </row>
    <row r="220" spans="6:23">
      <c r="F220" s="73"/>
      <c r="G220" s="73"/>
      <c r="H220" s="74"/>
      <c r="I220" s="72"/>
      <c r="J220" s="72"/>
      <c r="K220" s="75"/>
      <c r="L220" s="69"/>
      <c r="M220" s="79"/>
      <c r="N220" s="69"/>
      <c r="O220" s="79"/>
      <c r="P220" s="71"/>
      <c r="Q220" s="69"/>
      <c r="R220" s="69"/>
      <c r="S220" s="70"/>
      <c r="T220" s="69"/>
      <c r="U220" s="69"/>
      <c r="V220" s="72"/>
      <c r="W220" s="72"/>
    </row>
    <row r="221" spans="6:23">
      <c r="F221" s="73"/>
      <c r="G221" s="73"/>
      <c r="H221" s="74"/>
      <c r="I221" s="72"/>
      <c r="J221" s="72"/>
      <c r="K221" s="75"/>
      <c r="L221" s="69"/>
      <c r="M221" s="79"/>
      <c r="N221" s="69"/>
      <c r="O221" s="79"/>
      <c r="P221" s="71"/>
      <c r="Q221" s="69"/>
      <c r="R221" s="69"/>
      <c r="S221" s="70"/>
      <c r="T221" s="69"/>
      <c r="U221" s="69"/>
      <c r="V221" s="72"/>
      <c r="W221" s="72"/>
    </row>
    <row r="222" spans="6:23">
      <c r="F222" s="73"/>
      <c r="G222" s="73"/>
      <c r="H222" s="74"/>
      <c r="I222" s="72"/>
      <c r="J222" s="72"/>
      <c r="K222" s="75"/>
      <c r="L222" s="69"/>
      <c r="M222" s="79"/>
      <c r="N222" s="69"/>
      <c r="O222" s="79"/>
      <c r="P222" s="71"/>
      <c r="Q222" s="69"/>
      <c r="R222" s="69"/>
      <c r="S222" s="70"/>
      <c r="T222" s="69"/>
      <c r="U222" s="69"/>
      <c r="V222" s="72"/>
      <c r="W222" s="72"/>
    </row>
    <row r="223" spans="6:23">
      <c r="F223" s="73"/>
      <c r="G223" s="73"/>
      <c r="H223" s="74"/>
      <c r="I223" s="72"/>
      <c r="J223" s="72"/>
      <c r="K223" s="75"/>
      <c r="L223" s="69"/>
      <c r="M223" s="79"/>
      <c r="N223" s="69"/>
      <c r="O223" s="79"/>
      <c r="P223" s="71"/>
      <c r="Q223" s="69"/>
      <c r="R223" s="69"/>
      <c r="S223" s="70"/>
      <c r="T223" s="69"/>
      <c r="U223" s="69"/>
      <c r="V223" s="72"/>
      <c r="W223" s="72"/>
    </row>
    <row r="224" spans="6:23">
      <c r="F224" s="73"/>
      <c r="G224" s="73"/>
      <c r="H224" s="74"/>
      <c r="I224" s="72"/>
      <c r="J224" s="72"/>
      <c r="K224" s="75"/>
      <c r="L224" s="69"/>
      <c r="M224" s="79"/>
      <c r="N224" s="69"/>
      <c r="O224" s="79"/>
      <c r="P224" s="71"/>
      <c r="Q224" s="69"/>
      <c r="R224" s="69"/>
      <c r="S224" s="70"/>
      <c r="T224" s="69"/>
      <c r="U224" s="69"/>
      <c r="V224" s="72"/>
      <c r="W224" s="72"/>
    </row>
    <row r="225" spans="6:23">
      <c r="F225" s="73"/>
      <c r="G225" s="73"/>
      <c r="H225" s="74"/>
      <c r="I225" s="72"/>
      <c r="J225" s="72"/>
      <c r="K225" s="75"/>
      <c r="L225" s="69"/>
      <c r="M225" s="79"/>
      <c r="N225" s="69"/>
      <c r="O225" s="79"/>
      <c r="P225" s="71"/>
      <c r="Q225" s="69"/>
      <c r="R225" s="69"/>
      <c r="S225" s="70"/>
      <c r="T225" s="69"/>
      <c r="U225" s="69"/>
      <c r="V225" s="72"/>
      <c r="W225" s="72"/>
    </row>
    <row r="226" spans="6:23">
      <c r="F226" s="73"/>
      <c r="G226" s="73"/>
      <c r="H226" s="74"/>
      <c r="I226" s="72"/>
      <c r="J226" s="72"/>
      <c r="K226" s="75"/>
      <c r="L226" s="69"/>
      <c r="M226" s="79"/>
      <c r="N226" s="69"/>
      <c r="O226" s="79"/>
      <c r="P226" s="71"/>
      <c r="Q226" s="69"/>
      <c r="R226" s="69"/>
      <c r="S226" s="70"/>
      <c r="T226" s="69"/>
      <c r="U226" s="69"/>
      <c r="V226" s="72"/>
      <c r="W226" s="72"/>
    </row>
    <row r="227" spans="6:23">
      <c r="F227" s="73"/>
      <c r="G227" s="73"/>
      <c r="H227" s="74"/>
      <c r="I227" s="72"/>
      <c r="J227" s="72"/>
      <c r="K227" s="75"/>
      <c r="L227" s="69"/>
      <c r="M227" s="79"/>
      <c r="N227" s="69"/>
      <c r="O227" s="79"/>
      <c r="P227" s="71"/>
      <c r="Q227" s="69"/>
      <c r="R227" s="69"/>
      <c r="S227" s="70"/>
      <c r="T227" s="69"/>
      <c r="U227" s="69"/>
      <c r="V227" s="72"/>
      <c r="W227" s="72"/>
    </row>
    <row r="228" spans="6:23">
      <c r="F228" s="73"/>
      <c r="G228" s="73"/>
      <c r="H228" s="74"/>
      <c r="I228" s="72"/>
      <c r="J228" s="72"/>
      <c r="K228" s="75"/>
      <c r="L228" s="69"/>
      <c r="M228" s="79"/>
      <c r="N228" s="69"/>
      <c r="O228" s="79"/>
      <c r="P228" s="71"/>
      <c r="Q228" s="69"/>
      <c r="R228" s="69"/>
      <c r="S228" s="70"/>
      <c r="T228" s="69"/>
      <c r="U228" s="69"/>
      <c r="V228" s="72"/>
      <c r="W228" s="72"/>
    </row>
    <row r="229" spans="6:23">
      <c r="F229" s="73"/>
      <c r="G229" s="73"/>
      <c r="H229" s="74"/>
      <c r="I229" s="72"/>
      <c r="J229" s="72"/>
      <c r="K229" s="75"/>
      <c r="L229" s="69"/>
      <c r="M229" s="79"/>
      <c r="N229" s="69"/>
      <c r="O229" s="79"/>
      <c r="P229" s="71"/>
      <c r="Q229" s="69"/>
      <c r="R229" s="69"/>
      <c r="S229" s="70"/>
      <c r="T229" s="69"/>
      <c r="U229" s="69"/>
      <c r="V229" s="72"/>
      <c r="W229" s="72"/>
    </row>
    <row r="230" spans="6:23">
      <c r="F230" s="73"/>
      <c r="G230" s="73"/>
      <c r="H230" s="74"/>
      <c r="I230" s="72"/>
      <c r="J230" s="72"/>
      <c r="K230" s="75"/>
      <c r="L230" s="69"/>
      <c r="M230" s="79"/>
      <c r="N230" s="69"/>
      <c r="O230" s="79"/>
      <c r="P230" s="71"/>
      <c r="Q230" s="69"/>
      <c r="R230" s="69"/>
      <c r="S230" s="70"/>
      <c r="T230" s="69"/>
      <c r="U230" s="69"/>
      <c r="V230" s="72"/>
      <c r="W230" s="72"/>
    </row>
    <row r="231" spans="6:23">
      <c r="F231" s="73"/>
      <c r="G231" s="73"/>
      <c r="H231" s="74"/>
      <c r="I231" s="72"/>
      <c r="J231" s="72"/>
      <c r="K231" s="75"/>
      <c r="L231" s="69"/>
      <c r="M231" s="79"/>
      <c r="N231" s="69"/>
      <c r="O231" s="79"/>
      <c r="P231" s="71"/>
      <c r="Q231" s="69"/>
      <c r="R231" s="69"/>
      <c r="S231" s="70"/>
      <c r="T231" s="69"/>
      <c r="U231" s="69"/>
      <c r="V231" s="72"/>
      <c r="W231" s="72"/>
    </row>
    <row r="232" spans="6:23">
      <c r="F232" s="73"/>
      <c r="G232" s="73"/>
      <c r="H232" s="74"/>
      <c r="I232" s="72"/>
      <c r="J232" s="72"/>
      <c r="K232" s="75"/>
      <c r="L232" s="69"/>
      <c r="M232" s="79"/>
      <c r="N232" s="69"/>
      <c r="O232" s="79"/>
      <c r="P232" s="71"/>
      <c r="Q232" s="69"/>
      <c r="R232" s="69"/>
      <c r="S232" s="70"/>
      <c r="T232" s="69"/>
      <c r="U232" s="69"/>
      <c r="V232" s="72"/>
      <c r="W232" s="72"/>
    </row>
    <row r="233" spans="6:23">
      <c r="F233" s="73"/>
      <c r="G233" s="73"/>
      <c r="H233" s="74"/>
      <c r="I233" s="72"/>
      <c r="J233" s="72"/>
      <c r="K233" s="75"/>
      <c r="L233" s="69"/>
      <c r="M233" s="79"/>
      <c r="N233" s="69"/>
      <c r="O233" s="79"/>
      <c r="P233" s="71"/>
      <c r="Q233" s="69"/>
      <c r="R233" s="69"/>
      <c r="S233" s="70"/>
      <c r="T233" s="69"/>
      <c r="U233" s="69"/>
      <c r="V233" s="72"/>
      <c r="W233" s="72"/>
    </row>
    <row r="234" spans="6:23">
      <c r="F234" s="73"/>
      <c r="G234" s="73"/>
      <c r="H234" s="74"/>
      <c r="I234" s="72"/>
      <c r="J234" s="72"/>
      <c r="K234" s="75"/>
      <c r="L234" s="69"/>
      <c r="M234" s="79"/>
      <c r="N234" s="69"/>
      <c r="O234" s="79"/>
      <c r="P234" s="71"/>
      <c r="Q234" s="69"/>
      <c r="R234" s="69"/>
      <c r="S234" s="70"/>
      <c r="T234" s="69"/>
      <c r="U234" s="69"/>
      <c r="V234" s="72"/>
      <c r="W234" s="72"/>
    </row>
    <row r="235" spans="6:23">
      <c r="F235" s="73"/>
      <c r="G235" s="73"/>
      <c r="H235" s="74"/>
      <c r="I235" s="72"/>
      <c r="J235" s="72"/>
      <c r="K235" s="75"/>
      <c r="L235" s="69"/>
      <c r="M235" s="79"/>
      <c r="N235" s="69"/>
      <c r="O235" s="79"/>
      <c r="P235" s="71"/>
      <c r="Q235" s="69"/>
      <c r="R235" s="69"/>
      <c r="S235" s="70"/>
      <c r="T235" s="69"/>
      <c r="U235" s="69"/>
      <c r="V235" s="72"/>
      <c r="W235" s="72"/>
    </row>
    <row r="236" spans="6:23">
      <c r="F236" s="73"/>
      <c r="G236" s="73"/>
      <c r="H236" s="74"/>
      <c r="I236" s="72"/>
      <c r="J236" s="72"/>
      <c r="K236" s="75"/>
      <c r="L236" s="69"/>
      <c r="M236" s="79"/>
      <c r="N236" s="69"/>
      <c r="O236" s="79"/>
      <c r="P236" s="71"/>
      <c r="Q236" s="69"/>
      <c r="R236" s="69"/>
      <c r="S236" s="70"/>
      <c r="T236" s="69"/>
      <c r="U236" s="69"/>
      <c r="V236" s="72"/>
      <c r="W236" s="72"/>
    </row>
    <row r="237" spans="6:23">
      <c r="F237" s="73"/>
      <c r="G237" s="73"/>
      <c r="H237" s="74"/>
      <c r="I237" s="72"/>
      <c r="J237" s="72"/>
      <c r="K237" s="75"/>
      <c r="L237" s="69"/>
      <c r="M237" s="79"/>
      <c r="N237" s="69"/>
      <c r="O237" s="79"/>
      <c r="P237" s="71"/>
      <c r="Q237" s="69"/>
      <c r="R237" s="69"/>
      <c r="S237" s="70"/>
      <c r="T237" s="69"/>
      <c r="U237" s="69"/>
      <c r="V237" s="72"/>
      <c r="W237" s="72"/>
    </row>
    <row r="238" spans="6:23">
      <c r="F238" s="73"/>
      <c r="G238" s="73"/>
      <c r="H238" s="74"/>
      <c r="I238" s="72"/>
      <c r="J238" s="72"/>
      <c r="K238" s="75"/>
      <c r="L238" s="69"/>
      <c r="M238" s="79"/>
      <c r="N238" s="69"/>
      <c r="O238" s="79"/>
      <c r="P238" s="71"/>
      <c r="Q238" s="69"/>
      <c r="R238" s="69"/>
      <c r="S238" s="70"/>
      <c r="T238" s="69"/>
      <c r="U238" s="69"/>
      <c r="V238" s="72"/>
      <c r="W238" s="72"/>
    </row>
    <row r="239" spans="6:23">
      <c r="F239" s="73"/>
      <c r="G239" s="73"/>
      <c r="H239" s="74"/>
      <c r="I239" s="72"/>
      <c r="J239" s="72"/>
      <c r="K239" s="75"/>
      <c r="L239" s="69"/>
      <c r="M239" s="79"/>
      <c r="N239" s="69"/>
      <c r="O239" s="79"/>
      <c r="P239" s="71"/>
      <c r="Q239" s="69"/>
      <c r="R239" s="69"/>
      <c r="S239" s="70"/>
      <c r="T239" s="69"/>
      <c r="U239" s="69"/>
      <c r="V239" s="72"/>
      <c r="W239" s="72"/>
    </row>
    <row r="240" spans="6:23">
      <c r="F240" s="73"/>
      <c r="G240" s="73"/>
      <c r="H240" s="74"/>
      <c r="I240" s="72"/>
      <c r="J240" s="72"/>
      <c r="K240" s="75"/>
      <c r="L240" s="69"/>
      <c r="M240" s="79"/>
      <c r="N240" s="69"/>
      <c r="O240" s="79"/>
      <c r="P240" s="71"/>
      <c r="Q240" s="69"/>
      <c r="R240" s="69"/>
      <c r="S240" s="70"/>
      <c r="T240" s="69"/>
      <c r="U240" s="69"/>
      <c r="V240" s="72"/>
      <c r="W240" s="72"/>
    </row>
    <row r="241" spans="6:23">
      <c r="F241" s="73"/>
      <c r="G241" s="73"/>
      <c r="H241" s="74"/>
      <c r="I241" s="72"/>
      <c r="J241" s="72"/>
      <c r="K241" s="75"/>
      <c r="L241" s="69"/>
      <c r="M241" s="79"/>
      <c r="N241" s="69"/>
      <c r="O241" s="79"/>
      <c r="P241" s="71"/>
      <c r="Q241" s="69"/>
      <c r="R241" s="69"/>
      <c r="S241" s="70"/>
      <c r="T241" s="69"/>
      <c r="U241" s="69"/>
      <c r="V241" s="72"/>
      <c r="W241" s="72"/>
    </row>
    <row r="242" spans="6:23">
      <c r="F242" s="73"/>
      <c r="G242" s="73"/>
      <c r="H242" s="74"/>
      <c r="I242" s="72"/>
      <c r="J242" s="72"/>
      <c r="K242" s="75"/>
      <c r="L242" s="69"/>
      <c r="M242" s="79"/>
      <c r="N242" s="69"/>
      <c r="O242" s="79"/>
      <c r="P242" s="71"/>
      <c r="Q242" s="69"/>
      <c r="R242" s="69"/>
      <c r="S242" s="70"/>
      <c r="T242" s="69"/>
      <c r="U242" s="69"/>
      <c r="V242" s="72"/>
      <c r="W242" s="72"/>
    </row>
    <row r="243" spans="6:23">
      <c r="F243" s="73"/>
      <c r="G243" s="73"/>
      <c r="H243" s="74"/>
      <c r="I243" s="72"/>
      <c r="J243" s="72"/>
      <c r="K243" s="75"/>
      <c r="L243" s="69"/>
      <c r="M243" s="79"/>
      <c r="N243" s="69"/>
      <c r="O243" s="79"/>
      <c r="P243" s="71"/>
      <c r="Q243" s="69"/>
      <c r="R243" s="69"/>
      <c r="S243" s="70"/>
      <c r="T243" s="69"/>
      <c r="U243" s="69"/>
      <c r="V243" s="72"/>
      <c r="W243" s="72"/>
    </row>
    <row r="244" spans="6:23">
      <c r="F244" s="73"/>
      <c r="G244" s="73"/>
      <c r="H244" s="74"/>
      <c r="I244" s="72"/>
      <c r="J244" s="72"/>
      <c r="K244" s="75"/>
      <c r="L244" s="69"/>
      <c r="M244" s="79"/>
      <c r="N244" s="69"/>
      <c r="O244" s="79"/>
      <c r="P244" s="71"/>
      <c r="Q244" s="69"/>
      <c r="R244" s="69"/>
      <c r="S244" s="70"/>
      <c r="T244" s="69"/>
      <c r="U244" s="69"/>
      <c r="V244" s="72"/>
      <c r="W244" s="72"/>
    </row>
    <row r="245" spans="6:23">
      <c r="F245" s="73"/>
      <c r="G245" s="73"/>
      <c r="H245" s="74"/>
      <c r="I245" s="72"/>
      <c r="J245" s="72"/>
      <c r="K245" s="75"/>
      <c r="L245" s="69"/>
      <c r="M245" s="79"/>
      <c r="N245" s="69"/>
      <c r="O245" s="79"/>
      <c r="P245" s="71"/>
      <c r="Q245" s="69"/>
      <c r="R245" s="69"/>
      <c r="S245" s="70"/>
      <c r="T245" s="69"/>
      <c r="U245" s="69"/>
      <c r="V245" s="72"/>
      <c r="W245" s="72"/>
    </row>
    <row r="246" spans="6:23">
      <c r="F246" s="73"/>
      <c r="G246" s="73"/>
      <c r="H246" s="74"/>
      <c r="I246" s="72"/>
      <c r="J246" s="72"/>
      <c r="K246" s="75"/>
      <c r="L246" s="69"/>
      <c r="M246" s="79"/>
      <c r="N246" s="69"/>
      <c r="O246" s="79"/>
      <c r="P246" s="71"/>
      <c r="Q246" s="69"/>
      <c r="R246" s="69"/>
      <c r="S246" s="70"/>
      <c r="T246" s="69"/>
      <c r="U246" s="69"/>
      <c r="V246" s="72"/>
      <c r="W246" s="72"/>
    </row>
    <row r="247" spans="6:23">
      <c r="F247" s="73"/>
      <c r="G247" s="73"/>
      <c r="H247" s="74"/>
      <c r="I247" s="72"/>
      <c r="J247" s="72"/>
      <c r="K247" s="75"/>
      <c r="L247" s="69"/>
      <c r="M247" s="79"/>
      <c r="N247" s="69"/>
      <c r="O247" s="79"/>
      <c r="P247" s="71"/>
      <c r="Q247" s="69"/>
      <c r="R247" s="69"/>
      <c r="S247" s="70"/>
      <c r="T247" s="69"/>
      <c r="U247" s="69"/>
      <c r="V247" s="72"/>
      <c r="W247" s="72"/>
    </row>
    <row r="248" spans="6:23">
      <c r="F248" s="73"/>
      <c r="G248" s="73"/>
      <c r="H248" s="74"/>
      <c r="I248" s="72"/>
      <c r="J248" s="72"/>
      <c r="K248" s="75"/>
      <c r="L248" s="69"/>
      <c r="M248" s="79"/>
      <c r="N248" s="69"/>
      <c r="O248" s="79"/>
      <c r="P248" s="71"/>
      <c r="Q248" s="69"/>
      <c r="R248" s="69"/>
      <c r="S248" s="70"/>
      <c r="T248" s="69"/>
      <c r="U248" s="69"/>
      <c r="V248" s="72"/>
      <c r="W248" s="72"/>
    </row>
    <row r="249" spans="6:23">
      <c r="F249" s="73"/>
      <c r="G249" s="73"/>
      <c r="H249" s="74"/>
      <c r="I249" s="72"/>
      <c r="J249" s="72"/>
      <c r="K249" s="75"/>
      <c r="L249" s="69"/>
      <c r="M249" s="79"/>
      <c r="N249" s="69"/>
      <c r="O249" s="79"/>
      <c r="P249" s="71"/>
      <c r="Q249" s="69"/>
      <c r="R249" s="69"/>
      <c r="S249" s="70"/>
      <c r="T249" s="69"/>
      <c r="U249" s="69"/>
      <c r="V249" s="72"/>
      <c r="W249" s="72"/>
    </row>
    <row r="250" spans="6:23">
      <c r="F250" s="73"/>
      <c r="G250" s="73"/>
      <c r="H250" s="74"/>
      <c r="I250" s="72"/>
      <c r="J250" s="72"/>
      <c r="K250" s="75"/>
      <c r="L250" s="69"/>
      <c r="M250" s="79"/>
      <c r="N250" s="69"/>
      <c r="O250" s="79"/>
      <c r="P250" s="71"/>
      <c r="Q250" s="69"/>
      <c r="R250" s="69"/>
      <c r="S250" s="70"/>
      <c r="T250" s="69"/>
      <c r="U250" s="69"/>
      <c r="V250" s="72"/>
      <c r="W250" s="72"/>
    </row>
    <row r="251" spans="6:23">
      <c r="F251" s="73"/>
      <c r="G251" s="73"/>
      <c r="H251" s="74"/>
      <c r="I251" s="72"/>
      <c r="J251" s="72"/>
      <c r="K251" s="75"/>
      <c r="L251" s="69"/>
      <c r="M251" s="79"/>
      <c r="N251" s="69"/>
      <c r="O251" s="79"/>
      <c r="P251" s="71"/>
      <c r="Q251" s="69"/>
      <c r="R251" s="69"/>
      <c r="S251" s="70"/>
      <c r="T251" s="69"/>
      <c r="U251" s="69"/>
      <c r="V251" s="72"/>
      <c r="W251" s="72"/>
    </row>
    <row r="252" spans="6:23">
      <c r="F252" s="73"/>
      <c r="G252" s="73"/>
      <c r="H252" s="74"/>
      <c r="I252" s="72"/>
      <c r="J252" s="72"/>
      <c r="K252" s="75"/>
      <c r="L252" s="69"/>
      <c r="M252" s="79"/>
      <c r="N252" s="69"/>
      <c r="O252" s="79"/>
      <c r="P252" s="71"/>
      <c r="Q252" s="69"/>
      <c r="R252" s="69"/>
      <c r="S252" s="70"/>
      <c r="T252" s="69"/>
      <c r="U252" s="69"/>
      <c r="V252" s="72"/>
      <c r="W252" s="72"/>
    </row>
    <row r="253" spans="6:23">
      <c r="F253" s="73"/>
      <c r="G253" s="73"/>
      <c r="H253" s="74"/>
      <c r="I253" s="72"/>
      <c r="J253" s="72"/>
      <c r="K253" s="75"/>
      <c r="L253" s="69"/>
      <c r="M253" s="79"/>
      <c r="N253" s="69"/>
      <c r="O253" s="79"/>
      <c r="P253" s="71"/>
      <c r="Q253" s="69"/>
      <c r="R253" s="69"/>
      <c r="S253" s="70"/>
      <c r="T253" s="69"/>
      <c r="U253" s="69"/>
      <c r="V253" s="72"/>
      <c r="W253" s="72"/>
    </row>
    <row r="254" spans="6:23">
      <c r="F254" s="73"/>
      <c r="G254" s="73"/>
      <c r="H254" s="74"/>
      <c r="I254" s="72"/>
      <c r="J254" s="72"/>
      <c r="K254" s="75"/>
      <c r="L254" s="69"/>
      <c r="M254" s="79"/>
      <c r="N254" s="69"/>
      <c r="O254" s="79"/>
      <c r="P254" s="71"/>
      <c r="Q254" s="69"/>
      <c r="R254" s="69"/>
      <c r="S254" s="70"/>
      <c r="T254" s="69"/>
      <c r="U254" s="69"/>
      <c r="V254" s="72"/>
      <c r="W254" s="72"/>
    </row>
    <row r="255" spans="6:23">
      <c r="F255" s="73"/>
      <c r="G255" s="73"/>
      <c r="H255" s="74"/>
      <c r="I255" s="72"/>
      <c r="J255" s="72"/>
      <c r="K255" s="75"/>
      <c r="L255" s="69"/>
      <c r="M255" s="79"/>
      <c r="N255" s="69"/>
      <c r="O255" s="79"/>
      <c r="P255" s="71"/>
      <c r="Q255" s="69"/>
      <c r="R255" s="69"/>
      <c r="S255" s="70"/>
      <c r="T255" s="69"/>
      <c r="U255" s="69"/>
      <c r="V255" s="72"/>
      <c r="W255" s="72"/>
    </row>
    <row r="256" spans="6:23">
      <c r="F256" s="73"/>
      <c r="G256" s="73"/>
      <c r="H256" s="74"/>
      <c r="I256" s="72"/>
      <c r="J256" s="72"/>
      <c r="K256" s="75"/>
      <c r="L256" s="69"/>
      <c r="M256" s="79"/>
      <c r="N256" s="69"/>
      <c r="O256" s="79"/>
      <c r="P256" s="71"/>
      <c r="Q256" s="69"/>
      <c r="R256" s="69"/>
      <c r="S256" s="70"/>
      <c r="T256" s="69"/>
      <c r="U256" s="69"/>
      <c r="V256" s="72"/>
      <c r="W256" s="72"/>
    </row>
    <row r="257" spans="6:23">
      <c r="F257" s="73"/>
      <c r="G257" s="73"/>
      <c r="H257" s="74"/>
      <c r="I257" s="72"/>
      <c r="J257" s="72"/>
      <c r="K257" s="75"/>
      <c r="L257" s="69"/>
      <c r="M257" s="79"/>
      <c r="N257" s="69"/>
      <c r="O257" s="79"/>
      <c r="P257" s="71"/>
      <c r="Q257" s="69"/>
      <c r="R257" s="69"/>
      <c r="S257" s="70"/>
      <c r="T257" s="69"/>
      <c r="U257" s="69"/>
      <c r="V257" s="72"/>
      <c r="W257" s="72"/>
    </row>
    <row r="258" spans="6:23">
      <c r="F258" s="73"/>
      <c r="G258" s="73"/>
      <c r="H258" s="74"/>
      <c r="I258" s="72"/>
      <c r="J258" s="72"/>
      <c r="K258" s="75"/>
      <c r="L258" s="69"/>
      <c r="M258" s="79"/>
      <c r="N258" s="69"/>
      <c r="O258" s="79"/>
      <c r="P258" s="71"/>
      <c r="Q258" s="69"/>
      <c r="R258" s="69"/>
      <c r="S258" s="70"/>
      <c r="T258" s="69"/>
      <c r="U258" s="69"/>
      <c r="V258" s="72"/>
      <c r="W258" s="72"/>
    </row>
    <row r="259" spans="6:23">
      <c r="F259" s="73"/>
      <c r="G259" s="73"/>
      <c r="H259" s="74"/>
      <c r="I259" s="72"/>
      <c r="J259" s="72"/>
      <c r="K259" s="75"/>
      <c r="L259" s="69"/>
      <c r="M259" s="79"/>
      <c r="N259" s="69"/>
      <c r="O259" s="79"/>
      <c r="P259" s="71"/>
      <c r="Q259" s="69"/>
      <c r="R259" s="69"/>
      <c r="S259" s="70"/>
      <c r="T259" s="69"/>
      <c r="U259" s="69"/>
      <c r="V259" s="72"/>
      <c r="W259" s="72"/>
    </row>
    <row r="260" spans="6:23">
      <c r="F260" s="73"/>
      <c r="G260" s="73"/>
      <c r="H260" s="74"/>
      <c r="I260" s="72"/>
      <c r="J260" s="72"/>
      <c r="K260" s="75"/>
      <c r="L260" s="69"/>
      <c r="M260" s="79"/>
      <c r="N260" s="69"/>
      <c r="O260" s="79"/>
      <c r="P260" s="71"/>
      <c r="Q260" s="69"/>
      <c r="R260" s="69"/>
      <c r="S260" s="70"/>
      <c r="T260" s="69"/>
      <c r="U260" s="69"/>
      <c r="V260" s="72"/>
      <c r="W260" s="72"/>
    </row>
    <row r="261" spans="6:23">
      <c r="F261" s="73"/>
      <c r="G261" s="73"/>
      <c r="H261" s="74"/>
      <c r="I261" s="72"/>
      <c r="J261" s="72"/>
      <c r="K261" s="75"/>
      <c r="L261" s="69"/>
      <c r="M261" s="79"/>
      <c r="N261" s="69"/>
      <c r="O261" s="79"/>
      <c r="P261" s="71"/>
      <c r="Q261" s="69"/>
      <c r="R261" s="69"/>
      <c r="S261" s="70"/>
      <c r="T261" s="69"/>
      <c r="U261" s="69"/>
      <c r="V261" s="72"/>
      <c r="W261" s="72"/>
    </row>
    <row r="262" spans="6:23">
      <c r="F262" s="73"/>
      <c r="G262" s="73"/>
      <c r="H262" s="74"/>
      <c r="I262" s="72"/>
      <c r="J262" s="72"/>
      <c r="K262" s="75"/>
      <c r="L262" s="69"/>
      <c r="M262" s="79"/>
      <c r="N262" s="69"/>
      <c r="O262" s="79"/>
      <c r="P262" s="71"/>
      <c r="Q262" s="69"/>
      <c r="R262" s="69"/>
      <c r="S262" s="70"/>
      <c r="T262" s="69"/>
      <c r="U262" s="69"/>
      <c r="V262" s="72"/>
      <c r="W262" s="72"/>
    </row>
    <row r="263" spans="6:23">
      <c r="F263" s="73"/>
      <c r="G263" s="73"/>
      <c r="H263" s="74"/>
      <c r="I263" s="72"/>
      <c r="J263" s="72"/>
      <c r="K263" s="75"/>
      <c r="L263" s="69"/>
      <c r="M263" s="79"/>
      <c r="N263" s="69"/>
      <c r="O263" s="79"/>
      <c r="P263" s="71"/>
      <c r="Q263" s="69"/>
      <c r="R263" s="69"/>
      <c r="S263" s="70"/>
      <c r="T263" s="69"/>
      <c r="U263" s="69"/>
      <c r="V263" s="72"/>
      <c r="W263" s="72"/>
    </row>
    <row r="264" spans="6:23">
      <c r="F264" s="73"/>
      <c r="G264" s="73"/>
      <c r="H264" s="74"/>
      <c r="I264" s="72"/>
      <c r="J264" s="72"/>
      <c r="K264" s="75"/>
      <c r="L264" s="69"/>
      <c r="M264" s="79"/>
      <c r="N264" s="69"/>
      <c r="O264" s="79"/>
      <c r="P264" s="71"/>
      <c r="Q264" s="69"/>
      <c r="R264" s="69"/>
      <c r="S264" s="70"/>
      <c r="T264" s="69"/>
      <c r="U264" s="69"/>
      <c r="V264" s="72"/>
      <c r="W264" s="72"/>
    </row>
    <row r="265" spans="6:23">
      <c r="F265" s="73"/>
      <c r="G265" s="73"/>
      <c r="H265" s="74"/>
      <c r="I265" s="72"/>
      <c r="J265" s="72"/>
      <c r="K265" s="75"/>
      <c r="L265" s="69"/>
      <c r="M265" s="79"/>
      <c r="N265" s="69"/>
      <c r="O265" s="79"/>
      <c r="P265" s="71"/>
      <c r="Q265" s="69"/>
      <c r="R265" s="69"/>
      <c r="S265" s="70"/>
      <c r="T265" s="69"/>
      <c r="U265" s="69"/>
      <c r="V265" s="72"/>
      <c r="W265" s="72"/>
    </row>
    <row r="266" spans="6:23">
      <c r="F266" s="73"/>
      <c r="G266" s="73"/>
      <c r="H266" s="74"/>
      <c r="I266" s="72"/>
      <c r="J266" s="72"/>
      <c r="K266" s="75"/>
      <c r="L266" s="69"/>
      <c r="M266" s="79"/>
      <c r="N266" s="69"/>
      <c r="O266" s="79"/>
      <c r="P266" s="71"/>
      <c r="Q266" s="69"/>
      <c r="R266" s="69"/>
      <c r="S266" s="70"/>
      <c r="T266" s="69"/>
      <c r="U266" s="69"/>
      <c r="V266" s="72"/>
      <c r="W266" s="72"/>
    </row>
    <row r="267" spans="6:23">
      <c r="F267" s="73"/>
      <c r="G267" s="73"/>
      <c r="H267" s="74"/>
      <c r="I267" s="72"/>
      <c r="J267" s="72"/>
      <c r="K267" s="75"/>
      <c r="L267" s="69"/>
      <c r="M267" s="79"/>
      <c r="N267" s="69"/>
      <c r="O267" s="79"/>
      <c r="P267" s="71"/>
      <c r="Q267" s="69"/>
      <c r="R267" s="69"/>
      <c r="S267" s="70"/>
      <c r="T267" s="69"/>
      <c r="U267" s="69"/>
      <c r="V267" s="72"/>
      <c r="W267" s="72"/>
    </row>
    <row r="268" spans="6:23">
      <c r="F268" s="73"/>
      <c r="G268" s="73"/>
      <c r="H268" s="74"/>
      <c r="I268" s="72"/>
      <c r="J268" s="72"/>
      <c r="K268" s="75"/>
      <c r="L268" s="69"/>
      <c r="M268" s="79"/>
      <c r="N268" s="69"/>
      <c r="O268" s="79"/>
      <c r="P268" s="71"/>
      <c r="Q268" s="69"/>
      <c r="R268" s="69"/>
      <c r="S268" s="70"/>
      <c r="T268" s="69"/>
      <c r="U268" s="69"/>
      <c r="V268" s="72"/>
      <c r="W268" s="72"/>
    </row>
    <row r="269" spans="6:23">
      <c r="F269" s="73"/>
      <c r="G269" s="73"/>
      <c r="H269" s="74"/>
      <c r="I269" s="72"/>
      <c r="J269" s="72"/>
      <c r="K269" s="75"/>
      <c r="L269" s="69"/>
      <c r="M269" s="79"/>
      <c r="N269" s="69"/>
      <c r="O269" s="79"/>
      <c r="P269" s="71"/>
      <c r="Q269" s="69"/>
      <c r="R269" s="69"/>
      <c r="S269" s="70"/>
      <c r="T269" s="69"/>
      <c r="U269" s="69"/>
      <c r="V269" s="72"/>
      <c r="W269" s="72"/>
    </row>
    <row r="270" spans="6:23">
      <c r="F270" s="73"/>
      <c r="G270" s="73"/>
      <c r="H270" s="74"/>
      <c r="I270" s="72"/>
      <c r="J270" s="72"/>
      <c r="K270" s="75"/>
      <c r="L270" s="69"/>
      <c r="M270" s="79"/>
      <c r="N270" s="69"/>
      <c r="O270" s="79"/>
      <c r="P270" s="71"/>
      <c r="Q270" s="69"/>
      <c r="R270" s="69"/>
      <c r="S270" s="70"/>
      <c r="T270" s="69"/>
      <c r="U270" s="69"/>
      <c r="V270" s="72"/>
      <c r="W270" s="72"/>
    </row>
    <row r="271" spans="6:23">
      <c r="F271" s="73"/>
      <c r="G271" s="73"/>
      <c r="H271" s="74"/>
      <c r="I271" s="72"/>
      <c r="J271" s="72"/>
      <c r="K271" s="75"/>
      <c r="L271" s="69"/>
      <c r="M271" s="79"/>
      <c r="N271" s="69"/>
      <c r="O271" s="79"/>
      <c r="P271" s="71"/>
      <c r="Q271" s="69"/>
      <c r="R271" s="69"/>
      <c r="S271" s="70"/>
      <c r="T271" s="69"/>
      <c r="U271" s="69"/>
      <c r="V271" s="72"/>
      <c r="W271" s="72"/>
    </row>
    <row r="272" spans="6:23">
      <c r="F272" s="73"/>
      <c r="G272" s="73"/>
      <c r="H272" s="74"/>
      <c r="I272" s="72"/>
      <c r="J272" s="72"/>
      <c r="K272" s="75"/>
      <c r="L272" s="69"/>
      <c r="M272" s="79"/>
      <c r="N272" s="69"/>
      <c r="O272" s="79"/>
      <c r="P272" s="71"/>
      <c r="Q272" s="69"/>
      <c r="R272" s="69"/>
      <c r="S272" s="70"/>
      <c r="T272" s="69"/>
      <c r="U272" s="69"/>
      <c r="V272" s="72"/>
      <c r="W272" s="72"/>
    </row>
    <row r="273" spans="6:23">
      <c r="F273" s="73"/>
      <c r="G273" s="73"/>
      <c r="H273" s="74"/>
      <c r="I273" s="72"/>
      <c r="J273" s="72"/>
      <c r="K273" s="75"/>
      <c r="L273" s="69"/>
      <c r="M273" s="79"/>
      <c r="N273" s="69"/>
      <c r="O273" s="79"/>
      <c r="P273" s="71"/>
      <c r="Q273" s="69"/>
      <c r="R273" s="69"/>
      <c r="S273" s="70"/>
      <c r="T273" s="69"/>
      <c r="U273" s="69"/>
      <c r="V273" s="72"/>
      <c r="W273" s="72"/>
    </row>
    <row r="274" spans="6:23">
      <c r="F274" s="73"/>
      <c r="G274" s="73"/>
      <c r="H274" s="74"/>
      <c r="I274" s="72"/>
      <c r="J274" s="72"/>
      <c r="K274" s="75"/>
      <c r="L274" s="69"/>
      <c r="M274" s="79"/>
      <c r="N274" s="69"/>
      <c r="O274" s="79"/>
      <c r="P274" s="71"/>
      <c r="Q274" s="69"/>
      <c r="R274" s="69"/>
      <c r="S274" s="70"/>
      <c r="T274" s="69"/>
      <c r="U274" s="69"/>
      <c r="V274" s="72"/>
      <c r="W274" s="72"/>
    </row>
    <row r="275" spans="6:23">
      <c r="F275" s="73"/>
      <c r="G275" s="73"/>
      <c r="H275" s="74"/>
      <c r="I275" s="72"/>
      <c r="J275" s="72"/>
      <c r="K275" s="75"/>
      <c r="L275" s="69"/>
      <c r="M275" s="79"/>
      <c r="N275" s="69"/>
      <c r="O275" s="79"/>
      <c r="P275" s="71"/>
      <c r="Q275" s="69"/>
      <c r="R275" s="69"/>
      <c r="S275" s="70"/>
      <c r="T275" s="69"/>
      <c r="U275" s="69"/>
      <c r="V275" s="72"/>
      <c r="W275" s="72"/>
    </row>
    <row r="276" spans="6:23">
      <c r="F276" s="73"/>
      <c r="G276" s="73"/>
      <c r="H276" s="74"/>
      <c r="I276" s="72"/>
      <c r="J276" s="72"/>
      <c r="K276" s="75"/>
      <c r="L276" s="69"/>
      <c r="M276" s="79"/>
      <c r="N276" s="69"/>
      <c r="O276" s="79"/>
      <c r="P276" s="71"/>
      <c r="Q276" s="69"/>
      <c r="R276" s="69"/>
      <c r="S276" s="70"/>
      <c r="T276" s="69"/>
      <c r="U276" s="69"/>
      <c r="V276" s="72"/>
      <c r="W276" s="72"/>
    </row>
    <row r="277" spans="6:23">
      <c r="F277" s="73"/>
      <c r="G277" s="73"/>
      <c r="H277" s="74"/>
      <c r="I277" s="72"/>
      <c r="J277" s="72"/>
      <c r="K277" s="75"/>
      <c r="L277" s="69"/>
      <c r="M277" s="79"/>
      <c r="N277" s="69"/>
      <c r="O277" s="79"/>
      <c r="P277" s="71"/>
      <c r="Q277" s="69"/>
      <c r="R277" s="69"/>
      <c r="S277" s="70"/>
      <c r="T277" s="69"/>
      <c r="U277" s="69"/>
      <c r="V277" s="72"/>
      <c r="W277" s="72"/>
    </row>
    <row r="278" spans="6:23">
      <c r="F278" s="73"/>
      <c r="G278" s="73"/>
      <c r="H278" s="74"/>
      <c r="I278" s="72"/>
      <c r="J278" s="72"/>
      <c r="K278" s="75"/>
      <c r="L278" s="69"/>
      <c r="M278" s="79"/>
      <c r="N278" s="69"/>
      <c r="O278" s="79"/>
      <c r="P278" s="71"/>
      <c r="Q278" s="69"/>
      <c r="R278" s="69"/>
      <c r="S278" s="70"/>
      <c r="T278" s="69"/>
      <c r="U278" s="69"/>
      <c r="V278" s="72"/>
      <c r="W278" s="72"/>
    </row>
    <row r="279" spans="6:23">
      <c r="F279" s="73"/>
      <c r="G279" s="73"/>
      <c r="H279" s="74"/>
      <c r="I279" s="72"/>
      <c r="J279" s="72"/>
      <c r="K279" s="75"/>
      <c r="L279" s="69"/>
      <c r="M279" s="79"/>
      <c r="N279" s="69"/>
      <c r="O279" s="79"/>
      <c r="P279" s="71"/>
      <c r="Q279" s="69"/>
      <c r="R279" s="69"/>
      <c r="S279" s="70"/>
      <c r="T279" s="69"/>
      <c r="U279" s="69"/>
      <c r="V279" s="72"/>
      <c r="W279" s="72"/>
    </row>
    <row r="280" spans="6:23">
      <c r="F280" s="73"/>
      <c r="G280" s="73"/>
      <c r="H280" s="74"/>
      <c r="I280" s="72"/>
      <c r="J280" s="72"/>
      <c r="K280" s="75"/>
      <c r="L280" s="69"/>
      <c r="M280" s="79"/>
      <c r="N280" s="69"/>
      <c r="O280" s="79"/>
      <c r="P280" s="71"/>
      <c r="Q280" s="69"/>
      <c r="R280" s="69"/>
      <c r="S280" s="70"/>
      <c r="T280" s="69"/>
      <c r="U280" s="69"/>
      <c r="V280" s="72"/>
      <c r="W280" s="72"/>
    </row>
    <row r="281" spans="6:23">
      <c r="F281" s="73"/>
      <c r="G281" s="73"/>
      <c r="H281" s="74"/>
      <c r="I281" s="72"/>
      <c r="J281" s="72"/>
      <c r="K281" s="75"/>
      <c r="L281" s="69"/>
      <c r="M281" s="79"/>
      <c r="N281" s="69"/>
      <c r="O281" s="79"/>
      <c r="P281" s="71"/>
      <c r="Q281" s="69"/>
      <c r="R281" s="69"/>
      <c r="S281" s="70"/>
      <c r="T281" s="69"/>
      <c r="U281" s="69"/>
      <c r="V281" s="72"/>
      <c r="W281" s="72"/>
    </row>
    <row r="282" spans="6:23">
      <c r="F282" s="73"/>
      <c r="G282" s="73"/>
      <c r="H282" s="74"/>
      <c r="I282" s="72"/>
      <c r="J282" s="72"/>
      <c r="K282" s="75"/>
      <c r="L282" s="69"/>
      <c r="M282" s="79"/>
      <c r="N282" s="69"/>
      <c r="O282" s="79"/>
      <c r="P282" s="71"/>
      <c r="Q282" s="69"/>
      <c r="R282" s="69"/>
      <c r="S282" s="70"/>
      <c r="T282" s="69"/>
      <c r="U282" s="69"/>
      <c r="V282" s="72"/>
      <c r="W282" s="72"/>
    </row>
    <row r="283" spans="6:23">
      <c r="F283" s="73"/>
      <c r="G283" s="73"/>
      <c r="H283" s="74"/>
      <c r="I283" s="72"/>
      <c r="J283" s="72"/>
      <c r="K283" s="75"/>
      <c r="L283" s="69"/>
      <c r="M283" s="79"/>
      <c r="N283" s="69"/>
      <c r="O283" s="79"/>
      <c r="P283" s="71"/>
      <c r="Q283" s="69"/>
      <c r="R283" s="69"/>
      <c r="S283" s="70"/>
      <c r="T283" s="69"/>
      <c r="U283" s="69"/>
      <c r="V283" s="72"/>
      <c r="W283" s="72"/>
    </row>
    <row r="284" spans="6:23">
      <c r="F284" s="73"/>
      <c r="G284" s="73"/>
      <c r="H284" s="74"/>
      <c r="I284" s="72"/>
      <c r="J284" s="72"/>
      <c r="K284" s="75"/>
      <c r="L284" s="69"/>
      <c r="M284" s="79"/>
      <c r="N284" s="69"/>
      <c r="O284" s="79"/>
      <c r="P284" s="71"/>
      <c r="Q284" s="69"/>
      <c r="R284" s="69"/>
      <c r="S284" s="70"/>
      <c r="T284" s="69"/>
      <c r="U284" s="69"/>
      <c r="V284" s="72"/>
      <c r="W284" s="72"/>
    </row>
    <row r="285" spans="6:23">
      <c r="F285" s="73"/>
      <c r="G285" s="73"/>
      <c r="H285" s="74"/>
      <c r="I285" s="72"/>
      <c r="J285" s="72"/>
      <c r="K285" s="75"/>
      <c r="L285" s="69"/>
      <c r="M285" s="79"/>
      <c r="N285" s="69"/>
      <c r="O285" s="79"/>
      <c r="P285" s="71"/>
      <c r="Q285" s="69"/>
      <c r="R285" s="69"/>
      <c r="S285" s="70"/>
      <c r="T285" s="69"/>
      <c r="U285" s="69"/>
      <c r="V285" s="72"/>
      <c r="W285" s="72"/>
    </row>
    <row r="286" spans="6:23">
      <c r="F286" s="73"/>
      <c r="G286" s="73"/>
      <c r="H286" s="74"/>
      <c r="I286" s="72"/>
      <c r="J286" s="72"/>
      <c r="K286" s="75"/>
      <c r="L286" s="69"/>
      <c r="M286" s="79"/>
      <c r="N286" s="69"/>
      <c r="O286" s="79"/>
      <c r="P286" s="71"/>
      <c r="Q286" s="69"/>
      <c r="R286" s="69"/>
      <c r="S286" s="70"/>
      <c r="T286" s="69"/>
      <c r="U286" s="69"/>
      <c r="V286" s="72"/>
      <c r="W286" s="72"/>
    </row>
    <row r="287" spans="6:23">
      <c r="F287" s="73"/>
      <c r="G287" s="73"/>
      <c r="H287" s="74"/>
      <c r="I287" s="72"/>
      <c r="J287" s="72"/>
      <c r="K287" s="75"/>
      <c r="L287" s="69"/>
      <c r="M287" s="79"/>
      <c r="N287" s="69"/>
      <c r="O287" s="79"/>
      <c r="P287" s="71"/>
      <c r="Q287" s="69"/>
      <c r="R287" s="69"/>
      <c r="S287" s="70"/>
      <c r="T287" s="69"/>
      <c r="U287" s="69"/>
      <c r="V287" s="72"/>
      <c r="W287" s="72"/>
    </row>
    <row r="288" spans="6:23">
      <c r="F288" s="73"/>
      <c r="G288" s="73"/>
      <c r="H288" s="74"/>
      <c r="I288" s="72"/>
      <c r="J288" s="72"/>
      <c r="K288" s="75"/>
      <c r="L288" s="69"/>
      <c r="M288" s="79"/>
      <c r="N288" s="69"/>
      <c r="O288" s="79"/>
      <c r="P288" s="71"/>
      <c r="Q288" s="69"/>
      <c r="R288" s="69"/>
      <c r="S288" s="70"/>
      <c r="T288" s="69"/>
      <c r="U288" s="69"/>
      <c r="V288" s="72"/>
      <c r="W288" s="72"/>
    </row>
    <row r="289" spans="6:23">
      <c r="F289" s="73"/>
      <c r="G289" s="73"/>
      <c r="H289" s="74"/>
      <c r="I289" s="72"/>
      <c r="J289" s="72"/>
      <c r="K289" s="75"/>
      <c r="L289" s="69"/>
      <c r="M289" s="79"/>
      <c r="N289" s="69"/>
      <c r="O289" s="79"/>
      <c r="P289" s="71"/>
      <c r="Q289" s="69"/>
      <c r="R289" s="69"/>
      <c r="S289" s="70"/>
      <c r="T289" s="69"/>
      <c r="U289" s="69"/>
      <c r="V289" s="72"/>
      <c r="W289" s="72"/>
    </row>
    <row r="290" spans="6:23">
      <c r="F290" s="73"/>
      <c r="G290" s="73"/>
      <c r="H290" s="74"/>
      <c r="I290" s="72"/>
      <c r="J290" s="72"/>
      <c r="K290" s="75"/>
      <c r="L290" s="69"/>
      <c r="M290" s="79"/>
      <c r="N290" s="69"/>
      <c r="O290" s="79"/>
      <c r="P290" s="71"/>
      <c r="Q290" s="69"/>
      <c r="R290" s="69"/>
      <c r="S290" s="70"/>
      <c r="T290" s="69"/>
      <c r="U290" s="69"/>
      <c r="V290" s="72"/>
      <c r="W290" s="72"/>
    </row>
    <row r="291" spans="6:23">
      <c r="F291" s="73"/>
      <c r="G291" s="73"/>
      <c r="H291" s="74"/>
      <c r="I291" s="72"/>
      <c r="J291" s="72"/>
      <c r="K291" s="75"/>
      <c r="L291" s="69"/>
      <c r="M291" s="79"/>
      <c r="N291" s="69"/>
      <c r="O291" s="79"/>
      <c r="P291" s="71"/>
      <c r="Q291" s="69"/>
      <c r="R291" s="69"/>
      <c r="S291" s="70"/>
      <c r="T291" s="69"/>
      <c r="U291" s="69"/>
      <c r="V291" s="72"/>
      <c r="W291" s="72"/>
    </row>
    <row r="292" spans="6:23">
      <c r="F292" s="73"/>
      <c r="G292" s="73"/>
      <c r="H292" s="74"/>
      <c r="I292" s="72"/>
      <c r="J292" s="72"/>
      <c r="K292" s="75"/>
      <c r="L292" s="69"/>
      <c r="M292" s="79"/>
      <c r="N292" s="69"/>
      <c r="O292" s="79"/>
      <c r="P292" s="71"/>
      <c r="Q292" s="69"/>
      <c r="R292" s="69"/>
      <c r="S292" s="70"/>
      <c r="T292" s="69"/>
      <c r="U292" s="69"/>
      <c r="V292" s="72"/>
      <c r="W292" s="72"/>
    </row>
    <row r="293" spans="6:23">
      <c r="F293" s="73"/>
      <c r="G293" s="73"/>
      <c r="H293" s="74"/>
      <c r="I293" s="72"/>
      <c r="J293" s="72"/>
      <c r="K293" s="75"/>
      <c r="L293" s="69"/>
      <c r="M293" s="79"/>
      <c r="N293" s="69"/>
      <c r="O293" s="79"/>
      <c r="P293" s="71"/>
      <c r="Q293" s="69"/>
      <c r="R293" s="69"/>
      <c r="S293" s="70"/>
      <c r="T293" s="69"/>
      <c r="U293" s="69"/>
      <c r="V293" s="72"/>
      <c r="W293" s="72"/>
    </row>
    <row r="294" spans="6:23">
      <c r="F294" s="73"/>
      <c r="G294" s="73"/>
      <c r="H294" s="74"/>
      <c r="I294" s="72"/>
      <c r="J294" s="72"/>
      <c r="K294" s="75"/>
      <c r="L294" s="69"/>
      <c r="M294" s="79"/>
      <c r="N294" s="69"/>
      <c r="O294" s="79"/>
      <c r="P294" s="71"/>
      <c r="Q294" s="69"/>
      <c r="R294" s="69"/>
      <c r="S294" s="70"/>
      <c r="T294" s="69"/>
      <c r="U294" s="69"/>
      <c r="V294" s="72"/>
      <c r="W294" s="72"/>
    </row>
    <row r="295" spans="6:23">
      <c r="F295" s="73"/>
      <c r="G295" s="73"/>
      <c r="H295" s="74"/>
      <c r="I295" s="72"/>
      <c r="J295" s="72"/>
      <c r="K295" s="75"/>
      <c r="L295" s="69"/>
      <c r="M295" s="79"/>
      <c r="N295" s="69"/>
      <c r="O295" s="79"/>
      <c r="P295" s="71"/>
      <c r="Q295" s="69"/>
      <c r="R295" s="69"/>
      <c r="S295" s="70"/>
      <c r="T295" s="69"/>
      <c r="U295" s="69"/>
      <c r="V295" s="72"/>
      <c r="W295" s="72"/>
    </row>
    <row r="296" spans="6:23">
      <c r="F296" s="82"/>
      <c r="G296" s="82"/>
    </row>
    <row r="297" spans="6:23">
      <c r="F297" s="82"/>
      <c r="G297" s="82"/>
    </row>
    <row r="298" spans="6:23">
      <c r="F298" s="82"/>
      <c r="G298" s="82"/>
    </row>
    <row r="299" spans="6:23">
      <c r="F299" s="82"/>
      <c r="G299" s="82"/>
    </row>
    <row r="300" spans="6:23">
      <c r="F300" s="82"/>
      <c r="G300" s="82"/>
    </row>
    <row r="301" spans="6:23">
      <c r="F301" s="82"/>
      <c r="G301" s="82"/>
    </row>
    <row r="302" spans="6:23">
      <c r="F302" s="82"/>
      <c r="G302" s="82"/>
    </row>
    <row r="303" spans="6:23">
      <c r="F303" s="82"/>
      <c r="G303" s="82"/>
    </row>
    <row r="304" spans="6:23">
      <c r="F304" s="82"/>
      <c r="G304" s="82"/>
    </row>
    <row r="305" spans="6:7">
      <c r="F305" s="82"/>
      <c r="G305" s="82"/>
    </row>
    <row r="306" spans="6:7">
      <c r="F306" s="82"/>
      <c r="G306" s="82"/>
    </row>
    <row r="307" spans="6:7">
      <c r="F307" s="82"/>
      <c r="G307" s="82"/>
    </row>
    <row r="308" spans="6:7">
      <c r="F308" s="82"/>
      <c r="G308" s="82"/>
    </row>
    <row r="309" spans="6:7">
      <c r="F309" s="82"/>
      <c r="G309" s="82"/>
    </row>
    <row r="310" spans="6:7">
      <c r="F310" s="82"/>
      <c r="G310" s="82"/>
    </row>
    <row r="311" spans="6:7">
      <c r="F311" s="82"/>
      <c r="G311" s="82"/>
    </row>
    <row r="312" spans="6:7">
      <c r="F312" s="82"/>
      <c r="G312" s="82"/>
    </row>
    <row r="313" spans="6:7">
      <c r="F313" s="82"/>
      <c r="G313" s="82"/>
    </row>
    <row r="314" spans="6:7">
      <c r="F314" s="82"/>
      <c r="G314" s="82"/>
    </row>
    <row r="315" spans="6:7">
      <c r="F315" s="82"/>
      <c r="G315" s="82"/>
    </row>
    <row r="316" spans="6:7">
      <c r="F316" s="82"/>
      <c r="G316" s="82"/>
    </row>
    <row r="317" spans="6:7">
      <c r="F317" s="82"/>
      <c r="G317" s="82"/>
    </row>
    <row r="318" spans="6:7">
      <c r="F318" s="82"/>
      <c r="G318" s="82"/>
    </row>
    <row r="319" spans="6:7">
      <c r="F319" s="82"/>
      <c r="G319" s="82"/>
    </row>
    <row r="320" spans="6:7">
      <c r="F320" s="82"/>
      <c r="G320" s="82"/>
    </row>
    <row r="321" spans="6:7">
      <c r="F321" s="82"/>
      <c r="G321" s="82"/>
    </row>
    <row r="322" spans="6:7">
      <c r="F322" s="82"/>
      <c r="G322" s="82"/>
    </row>
    <row r="323" spans="6:7">
      <c r="F323" s="82"/>
      <c r="G323" s="82"/>
    </row>
    <row r="324" spans="6:7">
      <c r="F324" s="82"/>
      <c r="G324" s="82"/>
    </row>
    <row r="325" spans="6:7">
      <c r="F325" s="82"/>
      <c r="G325" s="82"/>
    </row>
    <row r="326" spans="6:7">
      <c r="F326" s="82"/>
      <c r="G326" s="82"/>
    </row>
    <row r="327" spans="6:7">
      <c r="F327" s="82"/>
      <c r="G327" s="82"/>
    </row>
    <row r="328" spans="6:7">
      <c r="F328" s="82"/>
      <c r="G328" s="82"/>
    </row>
    <row r="329" spans="6:7">
      <c r="F329" s="82"/>
      <c r="G329" s="82"/>
    </row>
    <row r="330" spans="6:7">
      <c r="F330" s="82"/>
      <c r="G330" s="82"/>
    </row>
    <row r="331" spans="6:7">
      <c r="F331" s="82"/>
      <c r="G331" s="82"/>
    </row>
    <row r="332" spans="6:7">
      <c r="F332" s="82"/>
      <c r="G332" s="82"/>
    </row>
    <row r="333" spans="6:7">
      <c r="F333" s="82"/>
      <c r="G333" s="82"/>
    </row>
    <row r="334" spans="6:7">
      <c r="F334" s="82"/>
      <c r="G334" s="82"/>
    </row>
    <row r="335" spans="6:7">
      <c r="F335" s="82"/>
      <c r="G335" s="82"/>
    </row>
    <row r="336" spans="6:7">
      <c r="F336" s="82"/>
      <c r="G336" s="82"/>
    </row>
    <row r="337" spans="6:7">
      <c r="F337" s="82"/>
      <c r="G337" s="82"/>
    </row>
    <row r="338" spans="6:7">
      <c r="F338" s="82"/>
      <c r="G338" s="82"/>
    </row>
    <row r="339" spans="6:7">
      <c r="F339" s="82"/>
      <c r="G339" s="82"/>
    </row>
    <row r="340" spans="6:7">
      <c r="F340" s="82"/>
      <c r="G340" s="82"/>
    </row>
    <row r="341" spans="6:7">
      <c r="F341" s="82"/>
      <c r="G341" s="82"/>
    </row>
    <row r="342" spans="6:7">
      <c r="F342" s="82"/>
      <c r="G342" s="82"/>
    </row>
    <row r="343" spans="6:7">
      <c r="F343" s="82"/>
      <c r="G343" s="82"/>
    </row>
    <row r="344" spans="6:7">
      <c r="F344" s="82"/>
      <c r="G344" s="82"/>
    </row>
    <row r="345" spans="6:7">
      <c r="F345" s="82"/>
      <c r="G345" s="82"/>
    </row>
    <row r="346" spans="6:7">
      <c r="F346" s="82"/>
      <c r="G346" s="82"/>
    </row>
    <row r="347" spans="6:7">
      <c r="F347" s="82"/>
      <c r="G347" s="82"/>
    </row>
    <row r="348" spans="6:7">
      <c r="F348" s="82"/>
      <c r="G348" s="82"/>
    </row>
    <row r="349" spans="6:7">
      <c r="F349" s="82"/>
      <c r="G349" s="82"/>
    </row>
    <row r="350" spans="6:7">
      <c r="F350" s="82"/>
      <c r="G350" s="82"/>
    </row>
    <row r="351" spans="6:7">
      <c r="F351" s="82"/>
      <c r="G351" s="82"/>
    </row>
    <row r="352" spans="6:7">
      <c r="F352" s="82"/>
      <c r="G352" s="82"/>
    </row>
    <row r="353" spans="6:7">
      <c r="F353" s="82"/>
      <c r="G353" s="82"/>
    </row>
    <row r="354" spans="6:7">
      <c r="F354" s="82"/>
      <c r="G354" s="82"/>
    </row>
    <row r="355" spans="6:7">
      <c r="F355" s="82"/>
      <c r="G355" s="82"/>
    </row>
    <row r="356" spans="6:7">
      <c r="F356" s="82"/>
      <c r="G356" s="82"/>
    </row>
    <row r="357" spans="6:7">
      <c r="F357" s="82"/>
      <c r="G357" s="82"/>
    </row>
    <row r="358" spans="6:7">
      <c r="F358" s="82"/>
      <c r="G358" s="82"/>
    </row>
    <row r="359" spans="6:7">
      <c r="F359" s="82"/>
      <c r="G359" s="82"/>
    </row>
    <row r="360" spans="6:7">
      <c r="F360" s="82"/>
      <c r="G360" s="82"/>
    </row>
    <row r="361" spans="6:7">
      <c r="F361" s="82"/>
      <c r="G361" s="82"/>
    </row>
    <row r="362" spans="6:7">
      <c r="F362" s="82"/>
      <c r="G362" s="82"/>
    </row>
    <row r="363" spans="6:7">
      <c r="F363" s="82"/>
      <c r="G363" s="82"/>
    </row>
    <row r="364" spans="6:7">
      <c r="F364" s="82"/>
      <c r="G364" s="82"/>
    </row>
    <row r="365" spans="6:7">
      <c r="F365" s="82"/>
      <c r="G365" s="82"/>
    </row>
    <row r="366" spans="6:7">
      <c r="F366" s="82"/>
      <c r="G366" s="82"/>
    </row>
    <row r="367" spans="6:7">
      <c r="F367" s="82"/>
      <c r="G367" s="82"/>
    </row>
    <row r="368" spans="6:7">
      <c r="F368" s="82"/>
      <c r="G368" s="82"/>
    </row>
    <row r="369" spans="6:7">
      <c r="F369" s="82"/>
      <c r="G369" s="82"/>
    </row>
    <row r="370" spans="6:7">
      <c r="F370" s="82"/>
      <c r="G370" s="82"/>
    </row>
    <row r="371" spans="6:7">
      <c r="F371" s="82"/>
      <c r="G371" s="82"/>
    </row>
    <row r="372" spans="6:7">
      <c r="F372" s="82"/>
      <c r="G372" s="82"/>
    </row>
    <row r="373" spans="6:7">
      <c r="F373" s="82"/>
      <c r="G373" s="82"/>
    </row>
    <row r="374" spans="6:7">
      <c r="F374" s="82"/>
      <c r="G374" s="82"/>
    </row>
    <row r="375" spans="6:7">
      <c r="F375" s="82"/>
      <c r="G375" s="82"/>
    </row>
    <row r="376" spans="6:7">
      <c r="F376" s="82"/>
      <c r="G376" s="82"/>
    </row>
    <row r="377" spans="6:7">
      <c r="F377" s="82"/>
      <c r="G377" s="82"/>
    </row>
    <row r="378" spans="6:7">
      <c r="F378" s="82"/>
      <c r="G378" s="82"/>
    </row>
    <row r="379" spans="6:7">
      <c r="F379" s="82"/>
      <c r="G379" s="82"/>
    </row>
    <row r="380" spans="6:7">
      <c r="F380" s="82"/>
      <c r="G380" s="82"/>
    </row>
    <row r="381" spans="6:7">
      <c r="F381" s="82"/>
      <c r="G381" s="82"/>
    </row>
    <row r="382" spans="6:7">
      <c r="F382" s="82"/>
      <c r="G382" s="82"/>
    </row>
    <row r="383" spans="6:7">
      <c r="F383" s="82"/>
      <c r="G383" s="82"/>
    </row>
    <row r="384" spans="6:7">
      <c r="F384" s="82"/>
      <c r="G384" s="82"/>
    </row>
    <row r="385" spans="6:7">
      <c r="F385" s="82"/>
      <c r="G385" s="82"/>
    </row>
    <row r="386" spans="6:7">
      <c r="F386" s="82"/>
      <c r="G386" s="82"/>
    </row>
    <row r="387" spans="6:7">
      <c r="F387" s="82"/>
      <c r="G387" s="82"/>
    </row>
    <row r="388" spans="6:7">
      <c r="F388" s="82"/>
      <c r="G388" s="82"/>
    </row>
    <row r="389" spans="6:7">
      <c r="F389" s="82"/>
      <c r="G389" s="82"/>
    </row>
    <row r="390" spans="6:7">
      <c r="F390" s="82"/>
      <c r="G390" s="82"/>
    </row>
    <row r="391" spans="6:7">
      <c r="F391" s="82"/>
      <c r="G391" s="82"/>
    </row>
    <row r="392" spans="6:7">
      <c r="F392" s="82"/>
      <c r="G392" s="82"/>
    </row>
    <row r="393" spans="6:7">
      <c r="F393" s="82"/>
      <c r="G393" s="82"/>
    </row>
    <row r="394" spans="6:7">
      <c r="F394" s="82"/>
      <c r="G394" s="82"/>
    </row>
    <row r="395" spans="6:7">
      <c r="F395" s="82"/>
      <c r="G395" s="82"/>
    </row>
    <row r="396" spans="6:7">
      <c r="F396" s="82"/>
      <c r="G396" s="82"/>
    </row>
    <row r="397" spans="6:7">
      <c r="F397" s="82"/>
      <c r="G397" s="82"/>
    </row>
    <row r="398" spans="6:7">
      <c r="F398" s="82"/>
      <c r="G398" s="82"/>
    </row>
    <row r="399" spans="6:7">
      <c r="F399" s="82"/>
      <c r="G399" s="82"/>
    </row>
    <row r="400" spans="6:7">
      <c r="F400" s="82"/>
      <c r="G400" s="82"/>
    </row>
    <row r="401" spans="6:7">
      <c r="F401" s="82"/>
      <c r="G401" s="82"/>
    </row>
    <row r="402" spans="6:7">
      <c r="F402" s="82"/>
      <c r="G402" s="82"/>
    </row>
    <row r="403" spans="6:7">
      <c r="F403" s="82"/>
      <c r="G403" s="82"/>
    </row>
    <row r="404" spans="6:7">
      <c r="F404" s="82"/>
      <c r="G404" s="82"/>
    </row>
    <row r="405" spans="6:7">
      <c r="F405" s="82"/>
      <c r="G405" s="82"/>
    </row>
    <row r="406" spans="6:7">
      <c r="F406" s="82"/>
      <c r="G406" s="82"/>
    </row>
    <row r="407" spans="6:7">
      <c r="F407" s="82"/>
      <c r="G407" s="82"/>
    </row>
    <row r="408" spans="6:7">
      <c r="F408" s="82"/>
      <c r="G408" s="82"/>
    </row>
    <row r="409" spans="6:7">
      <c r="F409" s="82"/>
      <c r="G409" s="82"/>
    </row>
    <row r="410" spans="6:7">
      <c r="F410" s="82"/>
      <c r="G410" s="82"/>
    </row>
    <row r="411" spans="6:7">
      <c r="F411" s="82"/>
      <c r="G411" s="82"/>
    </row>
    <row r="412" spans="6:7">
      <c r="F412" s="82"/>
      <c r="G412" s="82"/>
    </row>
    <row r="413" spans="6:7">
      <c r="F413" s="82"/>
      <c r="G413" s="82"/>
    </row>
    <row r="414" spans="6:7">
      <c r="F414" s="82"/>
      <c r="G414" s="82"/>
    </row>
    <row r="415" spans="6:7">
      <c r="F415" s="82"/>
      <c r="G415" s="82"/>
    </row>
    <row r="416" spans="6:7">
      <c r="F416" s="82"/>
      <c r="G416" s="82"/>
    </row>
    <row r="417" spans="6:7">
      <c r="F417" s="82"/>
      <c r="G417" s="82"/>
    </row>
    <row r="418" spans="6:7">
      <c r="F418" s="82"/>
      <c r="G418" s="82"/>
    </row>
    <row r="419" spans="6:7">
      <c r="F419" s="82"/>
      <c r="G419" s="82"/>
    </row>
    <row r="420" spans="6:7">
      <c r="F420" s="82"/>
      <c r="G420" s="82"/>
    </row>
    <row r="421" spans="6:7">
      <c r="F421" s="82"/>
      <c r="G421" s="82"/>
    </row>
    <row r="422" spans="6:7">
      <c r="F422" s="82"/>
      <c r="G422" s="82"/>
    </row>
    <row r="423" spans="6:7">
      <c r="F423" s="82"/>
      <c r="G423" s="82"/>
    </row>
    <row r="424" spans="6:7">
      <c r="F424" s="82"/>
      <c r="G424" s="82"/>
    </row>
    <row r="425" spans="6:7">
      <c r="F425" s="82"/>
      <c r="G425" s="82"/>
    </row>
    <row r="426" spans="6:7">
      <c r="F426" s="82"/>
      <c r="G426" s="82"/>
    </row>
    <row r="427" spans="6:7">
      <c r="F427" s="82"/>
      <c r="G427" s="82"/>
    </row>
    <row r="428" spans="6:7">
      <c r="F428" s="82"/>
      <c r="G428" s="82"/>
    </row>
    <row r="429" spans="6:7">
      <c r="F429" s="82"/>
      <c r="G429" s="82"/>
    </row>
    <row r="430" spans="6:7">
      <c r="F430" s="82"/>
      <c r="G430" s="82"/>
    </row>
    <row r="431" spans="6:7">
      <c r="F431" s="82"/>
      <c r="G431" s="82"/>
    </row>
    <row r="432" spans="6:7">
      <c r="F432" s="82"/>
      <c r="G432" s="82"/>
    </row>
    <row r="433" spans="6:7">
      <c r="F433" s="82"/>
      <c r="G433" s="82"/>
    </row>
    <row r="434" spans="6:7">
      <c r="F434" s="82"/>
      <c r="G434" s="82"/>
    </row>
    <row r="435" spans="6:7">
      <c r="F435" s="82"/>
      <c r="G435" s="82"/>
    </row>
    <row r="436" spans="6:7">
      <c r="F436" s="82"/>
      <c r="G436" s="82"/>
    </row>
    <row r="437" spans="6:7">
      <c r="F437" s="82"/>
      <c r="G437" s="82"/>
    </row>
    <row r="438" spans="6:7">
      <c r="F438" s="82"/>
      <c r="G438" s="82"/>
    </row>
    <row r="439" spans="6:7">
      <c r="F439" s="82"/>
      <c r="G439" s="82"/>
    </row>
    <row r="440" spans="6:7">
      <c r="F440" s="82"/>
      <c r="G440" s="82"/>
    </row>
    <row r="441" spans="6:7">
      <c r="F441" s="82"/>
      <c r="G441" s="82"/>
    </row>
    <row r="442" spans="6:7">
      <c r="F442" s="82"/>
      <c r="G442" s="82"/>
    </row>
    <row r="443" spans="6:7">
      <c r="F443" s="82"/>
      <c r="G443" s="82"/>
    </row>
    <row r="444" spans="6:7">
      <c r="F444" s="82"/>
      <c r="G444" s="82"/>
    </row>
    <row r="445" spans="6:7">
      <c r="F445" s="82"/>
      <c r="G445" s="82"/>
    </row>
    <row r="446" spans="6:7">
      <c r="F446" s="82"/>
      <c r="G446" s="82"/>
    </row>
    <row r="447" spans="6:7">
      <c r="F447" s="82"/>
      <c r="G447" s="82"/>
    </row>
    <row r="448" spans="6:7">
      <c r="F448" s="82"/>
      <c r="G448" s="82"/>
    </row>
    <row r="449" spans="6:7">
      <c r="F449" s="82"/>
      <c r="G449" s="82"/>
    </row>
    <row r="450" spans="6:7">
      <c r="F450" s="82"/>
      <c r="G450" s="82"/>
    </row>
    <row r="451" spans="6:7">
      <c r="F451" s="82"/>
      <c r="G451" s="82"/>
    </row>
    <row r="452" spans="6:7">
      <c r="F452" s="82"/>
      <c r="G452" s="82"/>
    </row>
    <row r="453" spans="6:7">
      <c r="F453" s="82"/>
      <c r="G453" s="82"/>
    </row>
    <row r="454" spans="6:7">
      <c r="F454" s="82"/>
      <c r="G454" s="82"/>
    </row>
    <row r="455" spans="6:7">
      <c r="F455" s="82"/>
      <c r="G455" s="82"/>
    </row>
    <row r="456" spans="6:7">
      <c r="F456" s="82"/>
      <c r="G456" s="82"/>
    </row>
    <row r="457" spans="6:7">
      <c r="F457" s="82"/>
      <c r="G457" s="82"/>
    </row>
    <row r="458" spans="6:7">
      <c r="F458" s="82"/>
      <c r="G458" s="82"/>
    </row>
    <row r="459" spans="6:7">
      <c r="F459" s="82"/>
      <c r="G459" s="82"/>
    </row>
    <row r="460" spans="6:7">
      <c r="F460" s="82"/>
      <c r="G460" s="82"/>
    </row>
    <row r="461" spans="6:7">
      <c r="F461" s="82"/>
      <c r="G461" s="82"/>
    </row>
    <row r="462" spans="6:7">
      <c r="F462" s="82"/>
      <c r="G462" s="82"/>
    </row>
    <row r="463" spans="6:7">
      <c r="F463" s="82"/>
      <c r="G463" s="82"/>
    </row>
    <row r="464" spans="6:7">
      <c r="F464" s="82"/>
      <c r="G464" s="82"/>
    </row>
    <row r="465" spans="6:7">
      <c r="F465" s="82"/>
      <c r="G465" s="82"/>
    </row>
    <row r="466" spans="6:7">
      <c r="F466" s="82"/>
      <c r="G466" s="82"/>
    </row>
    <row r="467" spans="6:7">
      <c r="F467" s="82"/>
      <c r="G467" s="82"/>
    </row>
    <row r="468" spans="6:7">
      <c r="F468" s="82"/>
      <c r="G468" s="82"/>
    </row>
    <row r="469" spans="6:7">
      <c r="F469" s="82"/>
      <c r="G469" s="82"/>
    </row>
    <row r="470" spans="6:7">
      <c r="F470" s="82"/>
      <c r="G470" s="82"/>
    </row>
    <row r="471" spans="6:7">
      <c r="F471" s="82"/>
      <c r="G471" s="82"/>
    </row>
    <row r="472" spans="6:7">
      <c r="F472" s="82"/>
      <c r="G472" s="82"/>
    </row>
    <row r="473" spans="6:7">
      <c r="F473" s="82"/>
      <c r="G473" s="82"/>
    </row>
    <row r="474" spans="6:7">
      <c r="F474" s="82"/>
      <c r="G474" s="82"/>
    </row>
    <row r="475" spans="6:7">
      <c r="F475" s="82"/>
      <c r="G475" s="82"/>
    </row>
    <row r="476" spans="6:7">
      <c r="F476" s="82"/>
      <c r="G476" s="82"/>
    </row>
    <row r="477" spans="6:7">
      <c r="F477" s="82"/>
      <c r="G477" s="82"/>
    </row>
    <row r="478" spans="6:7">
      <c r="F478" s="82"/>
      <c r="G478" s="82"/>
    </row>
    <row r="479" spans="6:7">
      <c r="F479" s="82"/>
      <c r="G479" s="82"/>
    </row>
    <row r="480" spans="6:7">
      <c r="F480" s="82"/>
      <c r="G480" s="82"/>
    </row>
    <row r="481" spans="6:7">
      <c r="F481" s="82"/>
      <c r="G481" s="82"/>
    </row>
    <row r="482" spans="6:7">
      <c r="F482" s="82"/>
      <c r="G482" s="82"/>
    </row>
    <row r="483" spans="6:7">
      <c r="F483" s="82"/>
      <c r="G483" s="82"/>
    </row>
    <row r="484" spans="6:7">
      <c r="F484" s="82"/>
      <c r="G484" s="82"/>
    </row>
    <row r="485" spans="6:7">
      <c r="F485" s="82"/>
      <c r="G485" s="82"/>
    </row>
    <row r="486" spans="6:7">
      <c r="F486" s="82"/>
      <c r="G486" s="82"/>
    </row>
    <row r="487" spans="6:7">
      <c r="F487" s="82"/>
      <c r="G487" s="82"/>
    </row>
    <row r="488" spans="6:7">
      <c r="F488" s="82"/>
      <c r="G488" s="82"/>
    </row>
    <row r="489" spans="6:7">
      <c r="F489" s="82"/>
      <c r="G489" s="82"/>
    </row>
    <row r="490" spans="6:7">
      <c r="F490" s="82"/>
      <c r="G490" s="82"/>
    </row>
    <row r="491" spans="6:7">
      <c r="F491" s="82"/>
      <c r="G491" s="82"/>
    </row>
    <row r="492" spans="6:7">
      <c r="F492" s="82"/>
      <c r="G492" s="82"/>
    </row>
    <row r="493" spans="6:7">
      <c r="F493" s="82"/>
      <c r="G493" s="82"/>
    </row>
    <row r="494" spans="6:7">
      <c r="F494" s="82"/>
      <c r="G494" s="82"/>
    </row>
    <row r="495" spans="6:7">
      <c r="F495" s="82"/>
      <c r="G495" s="82"/>
    </row>
    <row r="496" spans="6:7">
      <c r="F496" s="82"/>
      <c r="G496" s="82"/>
    </row>
    <row r="497" spans="6:7">
      <c r="F497" s="82"/>
      <c r="G497" s="82"/>
    </row>
    <row r="498" spans="6:7">
      <c r="F498" s="82"/>
      <c r="G498" s="82"/>
    </row>
    <row r="499" spans="6:7">
      <c r="F499" s="82"/>
      <c r="G499" s="82"/>
    </row>
    <row r="500" spans="6:7">
      <c r="F500" s="82"/>
      <c r="G500" s="82"/>
    </row>
    <row r="501" spans="6:7">
      <c r="F501" s="82"/>
      <c r="G501" s="82"/>
    </row>
    <row r="502" spans="6:7">
      <c r="F502" s="82"/>
      <c r="G502" s="82"/>
    </row>
    <row r="503" spans="6:7">
      <c r="F503" s="82"/>
      <c r="G503" s="82"/>
    </row>
    <row r="504" spans="6:7">
      <c r="F504" s="82"/>
      <c r="G504" s="82"/>
    </row>
    <row r="505" spans="6:7">
      <c r="F505" s="82"/>
      <c r="G505" s="82"/>
    </row>
    <row r="506" spans="6:7">
      <c r="F506" s="82"/>
      <c r="G506" s="82"/>
    </row>
    <row r="507" spans="6:7">
      <c r="F507" s="82"/>
      <c r="G507" s="82"/>
    </row>
    <row r="508" spans="6:7">
      <c r="F508" s="82"/>
      <c r="G508" s="82"/>
    </row>
    <row r="509" spans="6:7">
      <c r="F509" s="82"/>
      <c r="G509" s="82"/>
    </row>
    <row r="510" spans="6:7">
      <c r="F510" s="82"/>
      <c r="G510" s="82"/>
    </row>
    <row r="511" spans="6:7">
      <c r="F511" s="82"/>
      <c r="G511" s="82"/>
    </row>
    <row r="512" spans="6:7">
      <c r="F512" s="82"/>
      <c r="G512" s="82"/>
    </row>
    <row r="513" spans="6:7">
      <c r="F513" s="82"/>
      <c r="G513" s="82"/>
    </row>
    <row r="514" spans="6:7">
      <c r="F514" s="82"/>
      <c r="G514" s="82"/>
    </row>
    <row r="515" spans="6:7">
      <c r="F515" s="82"/>
      <c r="G515" s="82"/>
    </row>
    <row r="516" spans="6:7">
      <c r="F516" s="82"/>
      <c r="G516" s="82"/>
    </row>
    <row r="517" spans="6:7">
      <c r="F517" s="82"/>
      <c r="G517" s="82"/>
    </row>
    <row r="518" spans="6:7">
      <c r="F518" s="82"/>
      <c r="G518" s="82"/>
    </row>
    <row r="519" spans="6:7">
      <c r="F519" s="82"/>
      <c r="G519" s="82"/>
    </row>
    <row r="520" spans="6:7">
      <c r="F520" s="82"/>
      <c r="G520" s="82"/>
    </row>
    <row r="521" spans="6:7">
      <c r="F521" s="82"/>
      <c r="G521" s="82"/>
    </row>
    <row r="522" spans="6:7">
      <c r="F522" s="82"/>
      <c r="G522" s="82"/>
    </row>
    <row r="523" spans="6:7">
      <c r="F523" s="82"/>
      <c r="G523" s="82"/>
    </row>
    <row r="524" spans="6:7">
      <c r="F524" s="82"/>
      <c r="G524" s="82"/>
    </row>
    <row r="525" spans="6:7">
      <c r="F525" s="82"/>
      <c r="G525" s="82"/>
    </row>
    <row r="526" spans="6:7">
      <c r="F526" s="82"/>
      <c r="G526" s="82"/>
    </row>
    <row r="527" spans="6:7">
      <c r="F527" s="82"/>
      <c r="G527" s="82"/>
    </row>
    <row r="528" spans="6:7">
      <c r="F528" s="82"/>
      <c r="G528" s="82"/>
    </row>
    <row r="529" spans="6:7">
      <c r="F529" s="82"/>
      <c r="G529" s="82"/>
    </row>
    <row r="530" spans="6:7">
      <c r="F530" s="82"/>
      <c r="G530" s="82"/>
    </row>
    <row r="531" spans="6:7">
      <c r="F531" s="82"/>
      <c r="G531" s="82"/>
    </row>
    <row r="532" spans="6:7">
      <c r="F532" s="82"/>
      <c r="G532" s="82"/>
    </row>
    <row r="533" spans="6:7">
      <c r="F533" s="82"/>
      <c r="G533" s="82"/>
    </row>
    <row r="534" spans="6:7">
      <c r="F534" s="82"/>
      <c r="G534" s="82"/>
    </row>
    <row r="535" spans="6:7">
      <c r="F535" s="82"/>
      <c r="G535" s="82"/>
    </row>
    <row r="536" spans="6:7">
      <c r="F536" s="82"/>
      <c r="G536" s="82"/>
    </row>
    <row r="537" spans="6:7">
      <c r="F537" s="82"/>
      <c r="G537" s="82"/>
    </row>
    <row r="538" spans="6:7">
      <c r="F538" s="82"/>
      <c r="G538" s="82"/>
    </row>
    <row r="539" spans="6:7">
      <c r="F539" s="82"/>
      <c r="G539" s="82"/>
    </row>
    <row r="540" spans="6:7">
      <c r="F540" s="82"/>
      <c r="G540" s="82"/>
    </row>
    <row r="541" spans="6:7">
      <c r="F541" s="82"/>
      <c r="G541" s="82"/>
    </row>
    <row r="542" spans="6:7">
      <c r="F542" s="82"/>
      <c r="G542" s="82"/>
    </row>
    <row r="543" spans="6:7">
      <c r="F543" s="82"/>
      <c r="G543" s="82"/>
    </row>
    <row r="544" spans="6:7">
      <c r="F544" s="82"/>
      <c r="G544" s="82"/>
    </row>
    <row r="545" spans="6:7">
      <c r="F545" s="82"/>
      <c r="G545" s="82"/>
    </row>
    <row r="546" spans="6:7">
      <c r="F546" s="82"/>
      <c r="G546" s="82"/>
    </row>
    <row r="547" spans="6:7">
      <c r="F547" s="82"/>
      <c r="G547" s="82"/>
    </row>
    <row r="548" spans="6:7">
      <c r="F548" s="82"/>
      <c r="G548" s="82"/>
    </row>
    <row r="549" spans="6:7">
      <c r="F549" s="82"/>
      <c r="G549" s="82"/>
    </row>
    <row r="550" spans="6:7">
      <c r="F550" s="82"/>
      <c r="G550" s="82"/>
    </row>
    <row r="551" spans="6:7">
      <c r="F551" s="82"/>
      <c r="G551" s="82"/>
    </row>
    <row r="552" spans="6:7">
      <c r="F552" s="82"/>
      <c r="G552" s="82"/>
    </row>
    <row r="553" spans="6:7">
      <c r="F553" s="82"/>
      <c r="G553" s="82"/>
    </row>
    <row r="554" spans="6:7">
      <c r="F554" s="82"/>
      <c r="G554" s="82"/>
    </row>
    <row r="555" spans="6:7">
      <c r="F555" s="82"/>
      <c r="G555" s="82"/>
    </row>
    <row r="556" spans="6:7">
      <c r="F556" s="82"/>
      <c r="G556" s="82"/>
    </row>
    <row r="557" spans="6:7">
      <c r="F557" s="82"/>
      <c r="G557" s="82"/>
    </row>
    <row r="558" spans="6:7">
      <c r="F558" s="82"/>
      <c r="G558" s="82"/>
    </row>
    <row r="559" spans="6:7">
      <c r="F559" s="82"/>
      <c r="G559" s="82"/>
    </row>
    <row r="560" spans="6:7">
      <c r="F560" s="82"/>
      <c r="G560" s="82"/>
    </row>
    <row r="561" spans="6:7">
      <c r="F561" s="82"/>
      <c r="G561" s="82"/>
    </row>
    <row r="562" spans="6:7">
      <c r="F562" s="82"/>
      <c r="G562" s="82"/>
    </row>
    <row r="563" spans="6:7">
      <c r="F563" s="82"/>
      <c r="G563" s="82"/>
    </row>
    <row r="564" spans="6:7">
      <c r="F564" s="82"/>
      <c r="G564" s="82"/>
    </row>
    <row r="565" spans="6:7">
      <c r="F565" s="82"/>
      <c r="G565" s="82"/>
    </row>
    <row r="566" spans="6:7">
      <c r="F566" s="82"/>
      <c r="G566" s="82"/>
    </row>
    <row r="567" spans="6:7">
      <c r="F567" s="82"/>
      <c r="G567" s="82"/>
    </row>
    <row r="568" spans="6:7">
      <c r="F568" s="82"/>
      <c r="G568" s="82"/>
    </row>
    <row r="569" spans="6:7">
      <c r="F569" s="82"/>
      <c r="G569" s="82"/>
    </row>
    <row r="570" spans="6:7">
      <c r="F570" s="82"/>
      <c r="G570" s="82"/>
    </row>
    <row r="571" spans="6:7">
      <c r="F571" s="82"/>
      <c r="G571" s="82"/>
    </row>
    <row r="572" spans="6:7">
      <c r="F572" s="82"/>
      <c r="G572" s="82"/>
    </row>
    <row r="573" spans="6:7">
      <c r="F573" s="82"/>
      <c r="G573" s="82"/>
    </row>
    <row r="574" spans="6:7">
      <c r="F574" s="82"/>
      <c r="G574" s="82"/>
    </row>
    <row r="575" spans="6:7">
      <c r="F575" s="82"/>
      <c r="G575" s="82"/>
    </row>
    <row r="576" spans="6:7">
      <c r="F576" s="82"/>
      <c r="G576" s="82"/>
    </row>
    <row r="577" spans="6:7">
      <c r="F577" s="82"/>
      <c r="G577" s="82"/>
    </row>
    <row r="578" spans="6:7">
      <c r="F578" s="82"/>
      <c r="G578" s="82"/>
    </row>
    <row r="579" spans="6:7">
      <c r="F579" s="82"/>
      <c r="G579" s="82"/>
    </row>
    <row r="580" spans="6:7">
      <c r="F580" s="82"/>
      <c r="G580" s="82"/>
    </row>
    <row r="581" spans="6:7">
      <c r="F581" s="82"/>
      <c r="G581" s="82"/>
    </row>
    <row r="582" spans="6:7">
      <c r="F582" s="82"/>
      <c r="G582" s="82"/>
    </row>
    <row r="583" spans="6:7">
      <c r="F583" s="82"/>
      <c r="G583" s="82"/>
    </row>
    <row r="584" spans="6:7">
      <c r="F584" s="82"/>
      <c r="G584" s="82"/>
    </row>
    <row r="585" spans="6:7">
      <c r="F585" s="82"/>
      <c r="G585" s="82"/>
    </row>
    <row r="586" spans="6:7">
      <c r="F586" s="82"/>
      <c r="G586" s="82"/>
    </row>
    <row r="587" spans="6:7">
      <c r="F587" s="82"/>
      <c r="G587" s="82"/>
    </row>
    <row r="588" spans="6:7">
      <c r="F588" s="82"/>
      <c r="G588" s="82"/>
    </row>
    <row r="589" spans="6:7">
      <c r="F589" s="82"/>
      <c r="G589" s="82"/>
    </row>
    <row r="590" spans="6:7">
      <c r="F590" s="82"/>
      <c r="G590" s="82"/>
    </row>
    <row r="591" spans="6:7">
      <c r="F591" s="82"/>
      <c r="G591" s="82"/>
    </row>
    <row r="592" spans="6:7">
      <c r="F592" s="82"/>
      <c r="G592" s="82"/>
    </row>
    <row r="593" spans="6:7">
      <c r="F593" s="82"/>
      <c r="G593" s="82"/>
    </row>
    <row r="594" spans="6:7">
      <c r="F594" s="82"/>
      <c r="G594" s="82"/>
    </row>
    <row r="595" spans="6:7">
      <c r="F595" s="82"/>
      <c r="G595" s="82"/>
    </row>
    <row r="596" spans="6:7">
      <c r="F596" s="82"/>
      <c r="G596" s="82"/>
    </row>
    <row r="597" spans="6:7">
      <c r="F597" s="82"/>
      <c r="G597" s="82"/>
    </row>
    <row r="598" spans="6:7">
      <c r="F598" s="82"/>
      <c r="G598" s="82"/>
    </row>
    <row r="599" spans="6:7">
      <c r="F599" s="82"/>
      <c r="G599" s="82"/>
    </row>
    <row r="600" spans="6:7">
      <c r="F600" s="82"/>
      <c r="G600" s="82"/>
    </row>
    <row r="601" spans="6:7">
      <c r="F601" s="82"/>
      <c r="G601" s="82"/>
    </row>
    <row r="602" spans="6:7">
      <c r="F602" s="82"/>
      <c r="G602" s="82"/>
    </row>
    <row r="603" spans="6:7">
      <c r="F603" s="82"/>
      <c r="G603" s="82"/>
    </row>
    <row r="604" spans="6:7">
      <c r="F604" s="82"/>
      <c r="G604" s="82"/>
    </row>
    <row r="605" spans="6:7">
      <c r="F605" s="82"/>
      <c r="G605" s="82"/>
    </row>
    <row r="606" spans="6:7">
      <c r="F606" s="82"/>
      <c r="G606" s="82"/>
    </row>
    <row r="607" spans="6:7">
      <c r="F607" s="82"/>
      <c r="G607" s="82"/>
    </row>
    <row r="608" spans="6:7">
      <c r="F608" s="82"/>
      <c r="G608" s="82"/>
    </row>
    <row r="609" spans="6:7">
      <c r="F609" s="82"/>
      <c r="G609" s="82"/>
    </row>
    <row r="610" spans="6:7">
      <c r="F610" s="82"/>
      <c r="G610" s="82"/>
    </row>
    <row r="611" spans="6:7">
      <c r="F611" s="82"/>
      <c r="G611" s="82"/>
    </row>
    <row r="612" spans="6:7">
      <c r="F612" s="82"/>
      <c r="G612" s="82"/>
    </row>
    <row r="613" spans="6:7">
      <c r="F613" s="82"/>
      <c r="G613" s="82"/>
    </row>
    <row r="614" spans="6:7">
      <c r="F614" s="82"/>
      <c r="G614" s="82"/>
    </row>
    <row r="615" spans="6:7">
      <c r="F615" s="82"/>
      <c r="G615" s="82"/>
    </row>
    <row r="616" spans="6:7">
      <c r="F616" s="82"/>
      <c r="G616" s="82"/>
    </row>
    <row r="617" spans="6:7">
      <c r="F617" s="82"/>
      <c r="G617" s="82"/>
    </row>
    <row r="618" spans="6:7">
      <c r="F618" s="82"/>
      <c r="G618" s="82"/>
    </row>
    <row r="619" spans="6:7">
      <c r="F619" s="82"/>
      <c r="G619" s="82"/>
    </row>
    <row r="620" spans="6:7">
      <c r="F620" s="82"/>
      <c r="G620" s="82"/>
    </row>
    <row r="621" spans="6:7">
      <c r="F621" s="82"/>
      <c r="G621" s="82"/>
    </row>
    <row r="622" spans="6:7">
      <c r="F622" s="82"/>
      <c r="G622" s="82"/>
    </row>
    <row r="623" spans="6:7">
      <c r="F623" s="82"/>
      <c r="G623" s="82"/>
    </row>
    <row r="624" spans="6:7">
      <c r="F624" s="82"/>
      <c r="G624" s="82"/>
    </row>
    <row r="625" spans="6:7">
      <c r="F625" s="82"/>
      <c r="G625" s="82"/>
    </row>
    <row r="626" spans="6:7">
      <c r="F626" s="82"/>
      <c r="G626" s="82"/>
    </row>
    <row r="627" spans="6:7">
      <c r="F627" s="82"/>
      <c r="G627" s="82"/>
    </row>
    <row r="628" spans="6:7">
      <c r="F628" s="82"/>
      <c r="G628" s="82"/>
    </row>
    <row r="629" spans="6:7">
      <c r="F629" s="82"/>
      <c r="G629" s="82"/>
    </row>
    <row r="630" spans="6:7">
      <c r="F630" s="82"/>
      <c r="G630" s="82"/>
    </row>
    <row r="631" spans="6:7">
      <c r="F631" s="82"/>
      <c r="G631" s="82"/>
    </row>
    <row r="632" spans="6:7">
      <c r="F632" s="82"/>
      <c r="G632" s="82"/>
    </row>
    <row r="633" spans="6:7">
      <c r="F633" s="82"/>
      <c r="G633" s="82"/>
    </row>
    <row r="634" spans="6:7">
      <c r="F634" s="82"/>
      <c r="G634" s="82"/>
    </row>
    <row r="635" spans="6:7">
      <c r="F635" s="82"/>
      <c r="G635" s="82"/>
    </row>
    <row r="636" spans="6:7">
      <c r="F636" s="82"/>
      <c r="G636" s="82"/>
    </row>
    <row r="637" spans="6:7">
      <c r="F637" s="82"/>
      <c r="G637" s="82"/>
    </row>
    <row r="638" spans="6:7">
      <c r="F638" s="82"/>
      <c r="G638" s="82"/>
    </row>
    <row r="639" spans="6:7">
      <c r="F639" s="82"/>
      <c r="G639" s="82"/>
    </row>
    <row r="640" spans="6:7">
      <c r="F640" s="82"/>
      <c r="G640" s="82"/>
    </row>
    <row r="641" spans="6:7">
      <c r="F641" s="82"/>
      <c r="G641" s="82"/>
    </row>
    <row r="642" spans="6:7">
      <c r="F642" s="82"/>
      <c r="G642" s="82"/>
    </row>
    <row r="643" spans="6:7">
      <c r="F643" s="82"/>
      <c r="G643" s="82"/>
    </row>
    <row r="644" spans="6:7">
      <c r="F644" s="82"/>
      <c r="G644" s="82"/>
    </row>
    <row r="645" spans="6:7">
      <c r="F645" s="82"/>
      <c r="G645" s="82"/>
    </row>
    <row r="646" spans="6:7">
      <c r="F646" s="82"/>
      <c r="G646" s="82"/>
    </row>
    <row r="647" spans="6:7">
      <c r="F647" s="82"/>
      <c r="G647" s="82"/>
    </row>
    <row r="648" spans="6:7">
      <c r="F648" s="82"/>
      <c r="G648" s="82"/>
    </row>
    <row r="649" spans="6:7">
      <c r="F649" s="82"/>
      <c r="G649" s="82"/>
    </row>
    <row r="650" spans="6:7">
      <c r="F650" s="82"/>
      <c r="G650" s="82"/>
    </row>
    <row r="651" spans="6:7">
      <c r="F651" s="82"/>
      <c r="G651" s="82"/>
    </row>
    <row r="652" spans="6:7">
      <c r="F652" s="82"/>
      <c r="G652" s="82"/>
    </row>
    <row r="653" spans="6:7">
      <c r="F653" s="82"/>
      <c r="G653" s="82"/>
    </row>
    <row r="654" spans="6:7">
      <c r="F654" s="82"/>
      <c r="G654" s="82"/>
    </row>
    <row r="655" spans="6:7">
      <c r="F655" s="82"/>
      <c r="G655" s="82"/>
    </row>
    <row r="656" spans="6:7">
      <c r="F656" s="82"/>
      <c r="G656" s="82"/>
    </row>
    <row r="657" spans="6:7">
      <c r="F657" s="82"/>
      <c r="G657" s="82"/>
    </row>
    <row r="658" spans="6:7">
      <c r="F658" s="82"/>
      <c r="G658" s="82"/>
    </row>
    <row r="659" spans="6:7">
      <c r="F659" s="82"/>
      <c r="G659" s="82"/>
    </row>
    <row r="660" spans="6:7">
      <c r="F660" s="82"/>
      <c r="G660" s="82"/>
    </row>
    <row r="661" spans="6:7">
      <c r="F661" s="82"/>
      <c r="G661" s="82"/>
    </row>
    <row r="662" spans="6:7">
      <c r="F662" s="82"/>
      <c r="G662" s="82"/>
    </row>
    <row r="663" spans="6:7">
      <c r="F663" s="82"/>
      <c r="G663" s="82"/>
    </row>
    <row r="664" spans="6:7">
      <c r="F664" s="82"/>
      <c r="G664" s="82"/>
    </row>
    <row r="665" spans="6:7">
      <c r="F665" s="82"/>
      <c r="G665" s="82"/>
    </row>
    <row r="666" spans="6:7">
      <c r="F666" s="82"/>
      <c r="G666" s="82"/>
    </row>
    <row r="667" spans="6:7">
      <c r="F667" s="82"/>
      <c r="G667" s="82"/>
    </row>
    <row r="668" spans="6:7">
      <c r="F668" s="82"/>
      <c r="G668" s="82"/>
    </row>
    <row r="669" spans="6:7">
      <c r="F669" s="82"/>
      <c r="G669" s="82"/>
    </row>
    <row r="670" spans="6:7">
      <c r="F670" s="82"/>
      <c r="G670" s="82"/>
    </row>
    <row r="671" spans="6:7">
      <c r="F671" s="82"/>
      <c r="G671" s="82"/>
    </row>
    <row r="672" spans="6:7">
      <c r="F672" s="82"/>
      <c r="G672" s="82"/>
    </row>
    <row r="673" spans="6:7">
      <c r="F673" s="82"/>
      <c r="G673" s="82"/>
    </row>
    <row r="674" spans="6:7">
      <c r="F674" s="82"/>
      <c r="G674" s="82"/>
    </row>
    <row r="675" spans="6:7">
      <c r="F675" s="82"/>
      <c r="G675" s="82"/>
    </row>
    <row r="676" spans="6:7">
      <c r="F676" s="82"/>
      <c r="G676" s="82"/>
    </row>
    <row r="677" spans="6:7">
      <c r="F677" s="82"/>
      <c r="G677" s="82"/>
    </row>
    <row r="678" spans="6:7">
      <c r="F678" s="82"/>
      <c r="G678" s="82"/>
    </row>
    <row r="679" spans="6:7">
      <c r="F679" s="82"/>
      <c r="G679" s="82"/>
    </row>
    <row r="680" spans="6:7">
      <c r="F680" s="82"/>
      <c r="G680" s="82"/>
    </row>
    <row r="681" spans="6:7">
      <c r="F681" s="82"/>
      <c r="G681" s="82"/>
    </row>
    <row r="682" spans="6:7">
      <c r="F682" s="82"/>
      <c r="G682" s="82"/>
    </row>
    <row r="683" spans="6:7">
      <c r="F683" s="82"/>
      <c r="G683" s="82"/>
    </row>
    <row r="684" spans="6:7">
      <c r="F684" s="82"/>
      <c r="G684" s="82"/>
    </row>
    <row r="685" spans="6:7">
      <c r="F685" s="82"/>
      <c r="G685" s="82"/>
    </row>
    <row r="686" spans="6:7">
      <c r="F686" s="82"/>
      <c r="G686" s="82"/>
    </row>
    <row r="687" spans="6:7">
      <c r="F687" s="82"/>
      <c r="G687" s="82"/>
    </row>
    <row r="688" spans="6:7">
      <c r="F688" s="82"/>
      <c r="G688" s="82"/>
    </row>
    <row r="689" spans="6:7">
      <c r="F689" s="82"/>
      <c r="G689" s="82"/>
    </row>
    <row r="690" spans="6:7">
      <c r="F690" s="82"/>
      <c r="G690" s="82"/>
    </row>
    <row r="691" spans="6:7">
      <c r="F691" s="82"/>
      <c r="G691" s="82"/>
    </row>
    <row r="692" spans="6:7">
      <c r="F692" s="82"/>
      <c r="G692" s="82"/>
    </row>
    <row r="693" spans="6:7">
      <c r="F693" s="82"/>
      <c r="G693" s="82"/>
    </row>
    <row r="694" spans="6:7">
      <c r="F694" s="82"/>
      <c r="G694" s="82"/>
    </row>
    <row r="695" spans="6:7">
      <c r="F695" s="82"/>
      <c r="G695" s="82"/>
    </row>
    <row r="696" spans="6:7">
      <c r="F696" s="82"/>
      <c r="G696" s="82"/>
    </row>
    <row r="697" spans="6:7">
      <c r="F697" s="82"/>
      <c r="G697" s="82"/>
    </row>
    <row r="698" spans="6:7">
      <c r="F698" s="82"/>
      <c r="G698" s="82"/>
    </row>
    <row r="699" spans="6:7">
      <c r="F699" s="82"/>
      <c r="G699" s="82"/>
    </row>
    <row r="700" spans="6:7">
      <c r="F700" s="82"/>
      <c r="G700" s="82"/>
    </row>
    <row r="701" spans="6:7">
      <c r="F701" s="82"/>
      <c r="G701" s="82"/>
    </row>
    <row r="702" spans="6:7">
      <c r="F702" s="82"/>
      <c r="G702" s="82"/>
    </row>
    <row r="703" spans="6:7">
      <c r="F703" s="82"/>
      <c r="G703" s="82"/>
    </row>
    <row r="704" spans="6:7">
      <c r="F704" s="82"/>
      <c r="G704" s="82"/>
    </row>
    <row r="705" spans="6:7">
      <c r="F705" s="82"/>
      <c r="G705" s="82"/>
    </row>
    <row r="706" spans="6:7">
      <c r="F706" s="82"/>
      <c r="G706" s="82"/>
    </row>
    <row r="707" spans="6:7">
      <c r="F707" s="82"/>
      <c r="G707" s="82"/>
    </row>
    <row r="708" spans="6:7">
      <c r="F708" s="82"/>
      <c r="G708" s="82"/>
    </row>
    <row r="709" spans="6:7">
      <c r="F709" s="82"/>
      <c r="G709" s="82"/>
    </row>
    <row r="710" spans="6:7">
      <c r="F710" s="82"/>
      <c r="G710" s="82"/>
    </row>
    <row r="711" spans="6:7">
      <c r="F711" s="82"/>
      <c r="G711" s="82"/>
    </row>
    <row r="712" spans="6:7">
      <c r="F712" s="82"/>
      <c r="G712" s="82"/>
    </row>
    <row r="713" spans="6:7">
      <c r="F713" s="82"/>
      <c r="G713" s="82"/>
    </row>
    <row r="714" spans="6:7">
      <c r="F714" s="82"/>
      <c r="G714" s="82"/>
    </row>
    <row r="715" spans="6:7">
      <c r="F715" s="82"/>
      <c r="G715" s="82"/>
    </row>
    <row r="716" spans="6:7">
      <c r="F716" s="82"/>
      <c r="G716" s="82"/>
    </row>
    <row r="717" spans="6:7">
      <c r="F717" s="82"/>
      <c r="G717" s="82"/>
    </row>
    <row r="718" spans="6:7">
      <c r="F718" s="82"/>
      <c r="G718" s="82"/>
    </row>
    <row r="719" spans="6:7">
      <c r="F719" s="82"/>
      <c r="G719" s="82"/>
    </row>
    <row r="720" spans="6:7">
      <c r="F720" s="82"/>
      <c r="G720" s="82"/>
    </row>
    <row r="721" spans="6:7">
      <c r="F721" s="82"/>
      <c r="G721" s="82"/>
    </row>
    <row r="722" spans="6:7">
      <c r="F722" s="82"/>
      <c r="G722" s="82"/>
    </row>
    <row r="723" spans="6:7">
      <c r="F723" s="82"/>
      <c r="G723" s="82"/>
    </row>
    <row r="724" spans="6:7">
      <c r="F724" s="82"/>
      <c r="G724" s="82"/>
    </row>
    <row r="725" spans="6:7">
      <c r="F725" s="82"/>
      <c r="G725" s="82"/>
    </row>
    <row r="726" spans="6:7">
      <c r="F726" s="82"/>
      <c r="G726" s="82"/>
    </row>
    <row r="727" spans="6:7">
      <c r="F727" s="82"/>
      <c r="G727" s="82"/>
    </row>
    <row r="728" spans="6:7">
      <c r="F728" s="82"/>
      <c r="G728" s="82"/>
    </row>
    <row r="729" spans="6:7">
      <c r="F729" s="82"/>
      <c r="G729" s="82"/>
    </row>
    <row r="730" spans="6:7">
      <c r="F730" s="82"/>
      <c r="G730" s="82"/>
    </row>
    <row r="731" spans="6:7">
      <c r="F731" s="82"/>
      <c r="G731" s="82"/>
    </row>
    <row r="732" spans="6:7">
      <c r="F732" s="82"/>
      <c r="G732" s="82"/>
    </row>
    <row r="733" spans="6:7">
      <c r="F733" s="82"/>
      <c r="G733" s="82"/>
    </row>
    <row r="734" spans="6:7">
      <c r="F734" s="82"/>
      <c r="G734" s="82"/>
    </row>
    <row r="735" spans="6:7">
      <c r="F735" s="82"/>
      <c r="G735" s="82"/>
    </row>
    <row r="736" spans="6:7">
      <c r="F736" s="82"/>
      <c r="G736" s="82"/>
    </row>
    <row r="737" spans="6:7">
      <c r="F737" s="82"/>
      <c r="G737" s="82"/>
    </row>
    <row r="738" spans="6:7">
      <c r="F738" s="82"/>
      <c r="G738" s="82"/>
    </row>
    <row r="739" spans="6:7">
      <c r="F739" s="82"/>
      <c r="G739" s="82"/>
    </row>
    <row r="740" spans="6:7">
      <c r="F740" s="82"/>
      <c r="G740" s="82"/>
    </row>
    <row r="741" spans="6:7">
      <c r="F741" s="82"/>
      <c r="G741" s="82"/>
    </row>
    <row r="742" spans="6:7">
      <c r="F742" s="82"/>
      <c r="G742" s="82"/>
    </row>
    <row r="743" spans="6:7">
      <c r="F743" s="82"/>
      <c r="G743" s="82"/>
    </row>
    <row r="744" spans="6:7">
      <c r="F744" s="82"/>
      <c r="G744" s="82"/>
    </row>
    <row r="745" spans="6:7">
      <c r="F745" s="82"/>
      <c r="G745" s="82"/>
    </row>
    <row r="746" spans="6:7">
      <c r="F746" s="82"/>
      <c r="G746" s="82"/>
    </row>
    <row r="747" spans="6:7">
      <c r="F747" s="82"/>
      <c r="G747" s="82"/>
    </row>
    <row r="748" spans="6:7">
      <c r="F748" s="82"/>
      <c r="G748" s="82"/>
    </row>
    <row r="749" spans="6:7">
      <c r="F749" s="82"/>
      <c r="G749" s="82"/>
    </row>
    <row r="750" spans="6:7">
      <c r="F750" s="82"/>
      <c r="G750" s="82"/>
    </row>
    <row r="751" spans="6:7">
      <c r="F751" s="82"/>
      <c r="G751" s="82"/>
    </row>
    <row r="752" spans="6:7">
      <c r="F752" s="82"/>
      <c r="G752" s="82"/>
    </row>
    <row r="753" spans="6:7">
      <c r="F753" s="82"/>
      <c r="G753" s="82"/>
    </row>
    <row r="754" spans="6:7">
      <c r="F754" s="82"/>
      <c r="G754" s="82"/>
    </row>
    <row r="755" spans="6:7">
      <c r="F755" s="82"/>
      <c r="G755" s="82"/>
    </row>
    <row r="756" spans="6:7">
      <c r="F756" s="82"/>
      <c r="G756" s="82"/>
    </row>
    <row r="757" spans="6:7">
      <c r="F757" s="82"/>
      <c r="G757" s="82"/>
    </row>
    <row r="758" spans="6:7">
      <c r="F758" s="82"/>
      <c r="G758" s="82"/>
    </row>
    <row r="759" spans="6:7">
      <c r="F759" s="82"/>
      <c r="G759" s="82"/>
    </row>
    <row r="760" spans="6:7">
      <c r="F760" s="82"/>
      <c r="G760" s="82"/>
    </row>
    <row r="761" spans="6:7">
      <c r="F761" s="82"/>
      <c r="G761" s="82"/>
    </row>
    <row r="762" spans="6:7">
      <c r="F762" s="82"/>
      <c r="G762" s="82"/>
    </row>
    <row r="763" spans="6:7">
      <c r="F763" s="82"/>
      <c r="G763" s="82"/>
    </row>
    <row r="764" spans="6:7">
      <c r="F764" s="82"/>
      <c r="G764" s="82"/>
    </row>
    <row r="765" spans="6:7">
      <c r="F765" s="82"/>
      <c r="G765" s="82"/>
    </row>
    <row r="766" spans="6:7">
      <c r="F766" s="82"/>
      <c r="G766" s="82"/>
    </row>
    <row r="767" spans="6:7">
      <c r="F767" s="82"/>
      <c r="G767" s="82"/>
    </row>
    <row r="768" spans="6:7">
      <c r="F768" s="82"/>
      <c r="G768" s="82"/>
    </row>
    <row r="769" spans="6:7">
      <c r="F769" s="82"/>
      <c r="G769" s="82"/>
    </row>
    <row r="770" spans="6:7">
      <c r="F770" s="82"/>
      <c r="G770" s="82"/>
    </row>
    <row r="771" spans="6:7">
      <c r="F771" s="82"/>
      <c r="G771" s="82"/>
    </row>
    <row r="772" spans="6:7">
      <c r="F772" s="82"/>
      <c r="G772" s="82"/>
    </row>
    <row r="773" spans="6:7">
      <c r="F773" s="82"/>
      <c r="G773" s="82"/>
    </row>
    <row r="774" spans="6:7">
      <c r="F774" s="82"/>
      <c r="G774" s="82"/>
    </row>
    <row r="775" spans="6:7">
      <c r="F775" s="82"/>
      <c r="G775" s="82"/>
    </row>
    <row r="776" spans="6:7">
      <c r="F776" s="82"/>
      <c r="G776" s="82"/>
    </row>
    <row r="777" spans="6:7">
      <c r="F777" s="82"/>
      <c r="G777" s="82"/>
    </row>
    <row r="778" spans="6:7">
      <c r="F778" s="82"/>
      <c r="G778" s="82"/>
    </row>
    <row r="779" spans="6:7">
      <c r="F779" s="82"/>
      <c r="G779" s="82"/>
    </row>
    <row r="780" spans="6:7">
      <c r="F780" s="82"/>
      <c r="G780" s="82"/>
    </row>
    <row r="781" spans="6:7">
      <c r="F781" s="82"/>
      <c r="G781" s="82"/>
    </row>
    <row r="782" spans="6:7">
      <c r="F782" s="82"/>
      <c r="G782" s="82"/>
    </row>
    <row r="783" spans="6:7">
      <c r="F783" s="82"/>
      <c r="G783" s="82"/>
    </row>
    <row r="784" spans="6:7">
      <c r="F784" s="82"/>
      <c r="G784" s="82"/>
    </row>
    <row r="785" spans="6:7">
      <c r="F785" s="82"/>
      <c r="G785" s="82"/>
    </row>
    <row r="786" spans="6:7">
      <c r="F786" s="82"/>
      <c r="G786" s="82"/>
    </row>
    <row r="787" spans="6:7">
      <c r="F787" s="82"/>
      <c r="G787" s="82"/>
    </row>
    <row r="788" spans="6:7">
      <c r="F788" s="82"/>
      <c r="G788" s="82"/>
    </row>
    <row r="789" spans="6:7">
      <c r="F789" s="82"/>
      <c r="G789" s="82"/>
    </row>
    <row r="790" spans="6:7">
      <c r="F790" s="82"/>
      <c r="G790" s="82"/>
    </row>
    <row r="791" spans="6:7">
      <c r="F791" s="82"/>
      <c r="G791" s="82"/>
    </row>
    <row r="792" spans="6:7">
      <c r="F792" s="82"/>
      <c r="G792" s="82"/>
    </row>
    <row r="793" spans="6:7">
      <c r="F793" s="82"/>
      <c r="G793" s="82"/>
    </row>
    <row r="794" spans="6:7">
      <c r="F794" s="82"/>
      <c r="G794" s="82"/>
    </row>
    <row r="795" spans="6:7">
      <c r="F795" s="82"/>
      <c r="G795" s="82"/>
    </row>
    <row r="796" spans="6:7">
      <c r="F796" s="82"/>
      <c r="G796" s="82"/>
    </row>
    <row r="797" spans="6:7">
      <c r="F797" s="82"/>
      <c r="G797" s="82"/>
    </row>
    <row r="798" spans="6:7">
      <c r="F798" s="82"/>
      <c r="G798" s="82"/>
    </row>
    <row r="799" spans="6:7">
      <c r="F799" s="82"/>
      <c r="G799" s="82"/>
    </row>
    <row r="800" spans="6:7">
      <c r="F800" s="82"/>
      <c r="G800" s="82"/>
    </row>
    <row r="801" spans="6:7">
      <c r="F801" s="82"/>
      <c r="G801" s="82"/>
    </row>
    <row r="802" spans="6:7">
      <c r="F802" s="82"/>
      <c r="G802" s="82"/>
    </row>
    <row r="803" spans="6:7">
      <c r="F803" s="82"/>
      <c r="G803" s="82"/>
    </row>
    <row r="804" spans="6:7">
      <c r="F804" s="82"/>
      <c r="G804" s="82"/>
    </row>
    <row r="805" spans="6:7">
      <c r="F805" s="82"/>
      <c r="G805" s="82"/>
    </row>
    <row r="806" spans="6:7">
      <c r="F806" s="82"/>
      <c r="G806" s="82"/>
    </row>
    <row r="807" spans="6:7">
      <c r="F807" s="82"/>
      <c r="G807" s="82"/>
    </row>
    <row r="808" spans="6:7">
      <c r="F808" s="82"/>
      <c r="G808" s="82"/>
    </row>
    <row r="809" spans="6:7">
      <c r="F809" s="82"/>
      <c r="G809" s="82"/>
    </row>
    <row r="810" spans="6:7">
      <c r="F810" s="82"/>
      <c r="G810" s="82"/>
    </row>
    <row r="811" spans="6:7">
      <c r="F811" s="82"/>
      <c r="G811" s="82"/>
    </row>
    <row r="812" spans="6:7">
      <c r="F812" s="82"/>
      <c r="G812" s="82"/>
    </row>
    <row r="813" spans="6:7">
      <c r="F813" s="82"/>
      <c r="G813" s="82"/>
    </row>
    <row r="814" spans="6:7">
      <c r="F814" s="82"/>
      <c r="G814" s="82"/>
    </row>
    <row r="815" spans="6:7">
      <c r="F815" s="82"/>
      <c r="G815" s="82"/>
    </row>
    <row r="816" spans="6:7">
      <c r="F816" s="82"/>
      <c r="G816" s="82"/>
    </row>
    <row r="817" spans="6:7">
      <c r="F817" s="82"/>
      <c r="G817" s="82"/>
    </row>
    <row r="818" spans="6:7">
      <c r="F818" s="82"/>
      <c r="G818" s="82"/>
    </row>
    <row r="819" spans="6:7">
      <c r="F819" s="82"/>
      <c r="G819" s="82"/>
    </row>
    <row r="820" spans="6:7">
      <c r="F820" s="82"/>
      <c r="G820" s="82"/>
    </row>
    <row r="821" spans="6:7">
      <c r="F821" s="82"/>
      <c r="G821" s="82"/>
    </row>
    <row r="822" spans="6:7">
      <c r="F822" s="82"/>
      <c r="G822" s="82"/>
    </row>
    <row r="823" spans="6:7">
      <c r="F823" s="82"/>
      <c r="G823" s="82"/>
    </row>
    <row r="824" spans="6:7">
      <c r="F824" s="82"/>
      <c r="G824" s="82"/>
    </row>
    <row r="825" spans="6:7">
      <c r="F825" s="82"/>
      <c r="G825" s="82"/>
    </row>
    <row r="826" spans="6:7">
      <c r="F826" s="82"/>
      <c r="G826" s="82"/>
    </row>
    <row r="827" spans="6:7">
      <c r="F827" s="82"/>
      <c r="G827" s="82"/>
    </row>
    <row r="828" spans="6:7">
      <c r="F828" s="82"/>
      <c r="G828" s="82"/>
    </row>
    <row r="829" spans="6:7">
      <c r="F829" s="82"/>
      <c r="G829" s="82"/>
    </row>
    <row r="830" spans="6:7">
      <c r="F830" s="82"/>
      <c r="G830" s="82"/>
    </row>
    <row r="831" spans="6:7">
      <c r="F831" s="82"/>
      <c r="G831" s="82"/>
    </row>
    <row r="832" spans="6:7">
      <c r="F832" s="82"/>
      <c r="G832" s="82"/>
    </row>
    <row r="833" spans="6:7">
      <c r="F833" s="82"/>
      <c r="G833" s="82"/>
    </row>
    <row r="834" spans="6:7">
      <c r="F834" s="82"/>
      <c r="G834" s="82"/>
    </row>
    <row r="835" spans="6:7">
      <c r="F835" s="82"/>
      <c r="G835" s="82"/>
    </row>
    <row r="836" spans="6:7">
      <c r="F836" s="82"/>
      <c r="G836" s="82"/>
    </row>
    <row r="837" spans="6:7">
      <c r="F837" s="82"/>
      <c r="G837" s="82"/>
    </row>
    <row r="838" spans="6:7">
      <c r="F838" s="82"/>
      <c r="G838" s="82"/>
    </row>
    <row r="839" spans="6:7">
      <c r="F839" s="82"/>
      <c r="G839" s="82"/>
    </row>
    <row r="840" spans="6:7">
      <c r="F840" s="82"/>
      <c r="G840" s="82"/>
    </row>
    <row r="841" spans="6:7">
      <c r="F841" s="82"/>
      <c r="G841" s="82"/>
    </row>
    <row r="842" spans="6:7">
      <c r="F842" s="82"/>
      <c r="G842" s="82"/>
    </row>
    <row r="843" spans="6:7">
      <c r="F843" s="82"/>
      <c r="G843" s="82"/>
    </row>
    <row r="844" spans="6:7">
      <c r="F844" s="82"/>
      <c r="G844" s="82"/>
    </row>
    <row r="845" spans="6:7">
      <c r="F845" s="82"/>
      <c r="G845" s="82"/>
    </row>
    <row r="846" spans="6:7">
      <c r="F846" s="82"/>
      <c r="G846" s="82"/>
    </row>
    <row r="847" spans="6:7">
      <c r="F847" s="82"/>
      <c r="G847" s="82"/>
    </row>
    <row r="848" spans="6:7">
      <c r="F848" s="82"/>
      <c r="G848" s="82"/>
    </row>
    <row r="849" spans="6:7">
      <c r="F849" s="82"/>
      <c r="G849" s="82"/>
    </row>
    <row r="850" spans="6:7">
      <c r="F850" s="82"/>
      <c r="G850" s="82"/>
    </row>
    <row r="851" spans="6:7">
      <c r="F851" s="82"/>
      <c r="G851" s="82"/>
    </row>
    <row r="852" spans="6:7">
      <c r="F852" s="82"/>
      <c r="G852" s="82"/>
    </row>
    <row r="853" spans="6:7">
      <c r="F853" s="82"/>
      <c r="G853" s="82"/>
    </row>
    <row r="854" spans="6:7">
      <c r="F854" s="82"/>
      <c r="G854" s="82"/>
    </row>
    <row r="855" spans="6:7">
      <c r="F855" s="82"/>
      <c r="G855" s="82"/>
    </row>
    <row r="856" spans="6:7">
      <c r="F856" s="82"/>
      <c r="G856" s="82"/>
    </row>
    <row r="857" spans="6:7">
      <c r="F857" s="82"/>
      <c r="G857" s="82"/>
    </row>
    <row r="858" spans="6:7">
      <c r="F858" s="82"/>
      <c r="G858" s="82"/>
    </row>
    <row r="859" spans="6:7">
      <c r="F859" s="82"/>
      <c r="G859" s="82"/>
    </row>
    <row r="860" spans="6:7">
      <c r="F860" s="82"/>
      <c r="G860" s="82"/>
    </row>
    <row r="861" spans="6:7">
      <c r="F861" s="82"/>
      <c r="G861" s="82"/>
    </row>
    <row r="862" spans="6:7">
      <c r="F862" s="82"/>
      <c r="G862" s="82"/>
    </row>
    <row r="863" spans="6:7">
      <c r="F863" s="82"/>
      <c r="G863" s="82"/>
    </row>
    <row r="864" spans="6:7">
      <c r="F864" s="82"/>
      <c r="G864" s="82"/>
    </row>
    <row r="865" spans="6:7">
      <c r="F865" s="82"/>
      <c r="G865" s="82"/>
    </row>
    <row r="866" spans="6:7">
      <c r="F866" s="82"/>
      <c r="G866" s="82"/>
    </row>
    <row r="867" spans="6:7">
      <c r="F867" s="82"/>
      <c r="G867" s="82"/>
    </row>
    <row r="868" spans="6:7">
      <c r="F868" s="82"/>
      <c r="G868" s="82"/>
    </row>
    <row r="869" spans="6:7">
      <c r="F869" s="82"/>
      <c r="G869" s="82"/>
    </row>
    <row r="870" spans="6:7">
      <c r="F870" s="82"/>
      <c r="G870" s="82"/>
    </row>
    <row r="871" spans="6:7">
      <c r="F871" s="82"/>
      <c r="G871" s="82"/>
    </row>
    <row r="872" spans="6:7">
      <c r="F872" s="82"/>
      <c r="G872" s="82"/>
    </row>
    <row r="873" spans="6:7">
      <c r="F873" s="82"/>
      <c r="G873" s="82"/>
    </row>
    <row r="874" spans="6:7">
      <c r="F874" s="82"/>
      <c r="G874" s="82"/>
    </row>
    <row r="875" spans="6:7">
      <c r="F875" s="82"/>
      <c r="G875" s="82"/>
    </row>
    <row r="876" spans="6:7">
      <c r="F876" s="82"/>
      <c r="G876" s="82"/>
    </row>
    <row r="877" spans="6:7">
      <c r="F877" s="82"/>
      <c r="G877" s="82"/>
    </row>
    <row r="878" spans="6:7">
      <c r="F878" s="82"/>
      <c r="G878" s="82"/>
    </row>
    <row r="879" spans="6:7">
      <c r="F879" s="82"/>
      <c r="G879" s="82"/>
    </row>
    <row r="880" spans="6:7">
      <c r="F880" s="82"/>
      <c r="G880" s="82"/>
    </row>
    <row r="881" spans="6:7">
      <c r="F881" s="82"/>
      <c r="G881" s="82"/>
    </row>
    <row r="882" spans="6:7">
      <c r="F882" s="82"/>
      <c r="G882" s="82"/>
    </row>
    <row r="883" spans="6:7">
      <c r="F883" s="82"/>
      <c r="G883" s="82"/>
    </row>
    <row r="884" spans="6:7">
      <c r="F884" s="82"/>
      <c r="G884" s="82"/>
    </row>
    <row r="885" spans="6:7">
      <c r="F885" s="82"/>
      <c r="G885" s="82"/>
    </row>
    <row r="886" spans="6:7">
      <c r="F886" s="82"/>
      <c r="G886" s="82"/>
    </row>
    <row r="887" spans="6:7">
      <c r="F887" s="82"/>
      <c r="G887" s="82"/>
    </row>
    <row r="888" spans="6:7">
      <c r="F888" s="82"/>
      <c r="G888" s="82"/>
    </row>
    <row r="889" spans="6:7">
      <c r="F889" s="82"/>
      <c r="G889" s="82"/>
    </row>
    <row r="890" spans="6:7">
      <c r="F890" s="82"/>
      <c r="G890" s="82"/>
    </row>
    <row r="891" spans="6:7">
      <c r="F891" s="82"/>
      <c r="G891" s="82"/>
    </row>
    <row r="892" spans="6:7">
      <c r="F892" s="82"/>
      <c r="G892" s="82"/>
    </row>
    <row r="893" spans="6:7">
      <c r="F893" s="82"/>
      <c r="G893" s="82"/>
    </row>
    <row r="894" spans="6:7">
      <c r="F894" s="82"/>
      <c r="G894" s="82"/>
    </row>
    <row r="895" spans="6:7">
      <c r="F895" s="82"/>
      <c r="G895" s="82"/>
    </row>
    <row r="896" spans="6:7">
      <c r="F896" s="82"/>
      <c r="G896" s="82"/>
    </row>
    <row r="897" spans="6:7">
      <c r="F897" s="82"/>
      <c r="G897" s="82"/>
    </row>
    <row r="898" spans="6:7">
      <c r="F898" s="82"/>
      <c r="G898" s="82"/>
    </row>
    <row r="899" spans="6:7">
      <c r="F899" s="82"/>
      <c r="G899" s="82"/>
    </row>
    <row r="900" spans="6:7">
      <c r="F900" s="82"/>
      <c r="G900" s="82"/>
    </row>
    <row r="901" spans="6:7">
      <c r="F901" s="82"/>
      <c r="G901" s="82"/>
    </row>
    <row r="902" spans="6:7">
      <c r="F902" s="82"/>
      <c r="G902" s="82"/>
    </row>
    <row r="903" spans="6:7">
      <c r="F903" s="82"/>
      <c r="G903" s="82"/>
    </row>
    <row r="904" spans="6:7">
      <c r="F904" s="82"/>
      <c r="G904" s="82"/>
    </row>
    <row r="905" spans="6:7">
      <c r="F905" s="82"/>
      <c r="G905" s="82"/>
    </row>
    <row r="906" spans="6:7">
      <c r="F906" s="82"/>
      <c r="G906" s="82"/>
    </row>
    <row r="907" spans="6:7">
      <c r="F907" s="82"/>
      <c r="G907" s="82"/>
    </row>
    <row r="908" spans="6:7">
      <c r="F908" s="82"/>
      <c r="G908" s="82"/>
    </row>
    <row r="909" spans="6:7">
      <c r="F909" s="82"/>
      <c r="G909" s="82"/>
    </row>
    <row r="910" spans="6:7">
      <c r="F910" s="82"/>
      <c r="G910" s="82"/>
    </row>
    <row r="911" spans="6:7">
      <c r="F911" s="82"/>
      <c r="G911" s="82"/>
    </row>
    <row r="912" spans="6:7">
      <c r="F912" s="82"/>
      <c r="G912" s="82"/>
    </row>
    <row r="913" spans="6:7">
      <c r="F913" s="82"/>
      <c r="G913" s="82"/>
    </row>
    <row r="914" spans="6:7">
      <c r="F914" s="82"/>
      <c r="G914" s="82"/>
    </row>
    <row r="915" spans="6:7">
      <c r="F915" s="82"/>
      <c r="G915" s="82"/>
    </row>
    <row r="916" spans="6:7">
      <c r="F916" s="82"/>
      <c r="G916" s="82"/>
    </row>
    <row r="917" spans="6:7">
      <c r="F917" s="82"/>
      <c r="G917" s="82"/>
    </row>
    <row r="918" spans="6:7">
      <c r="F918" s="82"/>
      <c r="G918" s="82"/>
    </row>
    <row r="919" spans="6:7">
      <c r="F919" s="82"/>
      <c r="G919" s="82"/>
    </row>
    <row r="920" spans="6:7">
      <c r="F920" s="82"/>
      <c r="G920" s="82"/>
    </row>
    <row r="921" spans="6:7">
      <c r="F921" s="82"/>
      <c r="G921" s="82"/>
    </row>
    <row r="922" spans="6:7">
      <c r="F922" s="82"/>
      <c r="G922" s="82"/>
    </row>
    <row r="923" spans="6:7">
      <c r="F923" s="82"/>
      <c r="G923" s="82"/>
    </row>
    <row r="924" spans="6:7">
      <c r="F924" s="82"/>
      <c r="G924" s="82"/>
    </row>
    <row r="925" spans="6:7">
      <c r="F925" s="82"/>
      <c r="G925" s="82"/>
    </row>
    <row r="926" spans="6:7">
      <c r="F926" s="82"/>
      <c r="G926" s="82"/>
    </row>
    <row r="927" spans="6:7">
      <c r="F927" s="82"/>
      <c r="G927" s="82"/>
    </row>
    <row r="928" spans="6:7">
      <c r="F928" s="82"/>
      <c r="G928" s="82"/>
    </row>
    <row r="929" spans="6:7">
      <c r="F929" s="82"/>
      <c r="G929" s="82"/>
    </row>
    <row r="930" spans="6:7">
      <c r="F930" s="82"/>
      <c r="G930" s="82"/>
    </row>
    <row r="931" spans="6:7">
      <c r="F931" s="82"/>
      <c r="G931" s="82"/>
    </row>
    <row r="932" spans="6:7">
      <c r="F932" s="82"/>
      <c r="G932" s="82"/>
    </row>
    <row r="933" spans="6:7">
      <c r="F933" s="82"/>
      <c r="G933" s="82"/>
    </row>
    <row r="934" spans="6:7">
      <c r="F934" s="82"/>
      <c r="G934" s="82"/>
    </row>
    <row r="935" spans="6:7">
      <c r="F935" s="82"/>
      <c r="G935" s="82"/>
    </row>
    <row r="936" spans="6:7">
      <c r="F936" s="82"/>
      <c r="G936" s="82"/>
    </row>
    <row r="937" spans="6:7">
      <c r="F937" s="82"/>
      <c r="G937" s="82"/>
    </row>
    <row r="938" spans="6:7">
      <c r="F938" s="82"/>
      <c r="G938" s="82"/>
    </row>
    <row r="939" spans="6:7">
      <c r="F939" s="82"/>
      <c r="G939" s="82"/>
    </row>
    <row r="940" spans="6:7">
      <c r="F940" s="82"/>
      <c r="G940" s="82"/>
    </row>
    <row r="941" spans="6:7">
      <c r="F941" s="82"/>
      <c r="G941" s="82"/>
    </row>
    <row r="942" spans="6:7">
      <c r="F942" s="82"/>
      <c r="G942" s="82"/>
    </row>
    <row r="943" spans="6:7">
      <c r="F943" s="82"/>
      <c r="G943" s="82"/>
    </row>
    <row r="944" spans="6:7">
      <c r="F944" s="82"/>
      <c r="G944" s="82"/>
    </row>
    <row r="945" spans="6:7">
      <c r="F945" s="82"/>
      <c r="G945" s="82"/>
    </row>
    <row r="946" spans="6:7">
      <c r="F946" s="82"/>
      <c r="G946" s="82"/>
    </row>
    <row r="947" spans="6:7">
      <c r="F947" s="82"/>
      <c r="G947" s="82"/>
    </row>
    <row r="948" spans="6:7">
      <c r="F948" s="82"/>
      <c r="G948" s="82"/>
    </row>
    <row r="949" spans="6:7">
      <c r="F949" s="82"/>
      <c r="G949" s="82"/>
    </row>
    <row r="950" spans="6:7">
      <c r="F950" s="82"/>
      <c r="G950" s="82"/>
    </row>
    <row r="951" spans="6:7">
      <c r="F951" s="82"/>
      <c r="G951" s="82"/>
    </row>
    <row r="952" spans="6:7">
      <c r="F952" s="82"/>
      <c r="G952" s="82"/>
    </row>
    <row r="953" spans="6:7">
      <c r="F953" s="82"/>
      <c r="G953" s="82"/>
    </row>
    <row r="954" spans="6:7">
      <c r="F954" s="82"/>
      <c r="G954" s="82"/>
    </row>
    <row r="955" spans="6:7">
      <c r="F955" s="82"/>
      <c r="G955" s="82"/>
    </row>
    <row r="956" spans="6:7">
      <c r="F956" s="82"/>
      <c r="G956" s="82"/>
    </row>
    <row r="957" spans="6:7">
      <c r="F957" s="82"/>
      <c r="G957" s="82"/>
    </row>
    <row r="958" spans="6:7">
      <c r="F958" s="82"/>
      <c r="G958" s="82"/>
    </row>
    <row r="959" spans="6:7">
      <c r="F959" s="82"/>
      <c r="G959" s="82"/>
    </row>
    <row r="960" spans="6:7">
      <c r="F960" s="82"/>
      <c r="G960" s="82"/>
    </row>
    <row r="961" spans="6:7">
      <c r="F961" s="82"/>
      <c r="G961" s="82"/>
    </row>
    <row r="962" spans="6:7">
      <c r="F962" s="82"/>
      <c r="G962" s="82"/>
    </row>
    <row r="963" spans="6:7">
      <c r="F963" s="82"/>
      <c r="G963" s="82"/>
    </row>
    <row r="964" spans="6:7">
      <c r="F964" s="82"/>
      <c r="G964" s="82"/>
    </row>
    <row r="965" spans="6:7">
      <c r="F965" s="82"/>
      <c r="G965" s="82"/>
    </row>
    <row r="966" spans="6:7">
      <c r="F966" s="82"/>
      <c r="G966" s="82"/>
    </row>
    <row r="967" spans="6:7">
      <c r="F967" s="82"/>
      <c r="G967" s="82"/>
    </row>
    <row r="968" spans="6:7">
      <c r="F968" s="82"/>
      <c r="G968" s="82"/>
    </row>
    <row r="969" spans="6:7">
      <c r="F969" s="82"/>
      <c r="G969" s="82"/>
    </row>
    <row r="970" spans="6:7">
      <c r="F970" s="82"/>
      <c r="G970" s="82"/>
    </row>
    <row r="971" spans="6:7">
      <c r="F971" s="82"/>
      <c r="G971" s="82"/>
    </row>
    <row r="972" spans="6:7">
      <c r="F972" s="82"/>
      <c r="G972" s="82"/>
    </row>
    <row r="973" spans="6:7">
      <c r="F973" s="82"/>
      <c r="G973" s="82"/>
    </row>
    <row r="974" spans="6:7">
      <c r="F974" s="82"/>
      <c r="G974" s="82"/>
    </row>
    <row r="975" spans="6:7">
      <c r="F975" s="82"/>
      <c r="G975" s="82"/>
    </row>
    <row r="976" spans="6:7">
      <c r="F976" s="82"/>
      <c r="G976" s="82"/>
    </row>
    <row r="977" spans="6:7">
      <c r="F977" s="82"/>
      <c r="G977" s="82"/>
    </row>
    <row r="978" spans="6:7">
      <c r="F978" s="82"/>
      <c r="G978" s="82"/>
    </row>
    <row r="979" spans="6:7">
      <c r="F979" s="82"/>
      <c r="G979" s="82"/>
    </row>
    <row r="980" spans="6:7">
      <c r="F980" s="82"/>
      <c r="G980" s="82"/>
    </row>
    <row r="981" spans="6:7">
      <c r="F981" s="82"/>
      <c r="G981" s="82"/>
    </row>
    <row r="982" spans="6:7">
      <c r="F982" s="82"/>
      <c r="G982" s="82"/>
    </row>
    <row r="983" spans="6:7">
      <c r="F983" s="82"/>
      <c r="G983" s="82"/>
    </row>
    <row r="984" spans="6:7">
      <c r="F984" s="82"/>
      <c r="G984" s="82"/>
    </row>
    <row r="985" spans="6:7">
      <c r="F985" s="82"/>
      <c r="G985" s="82"/>
    </row>
    <row r="986" spans="6:7">
      <c r="F986" s="82"/>
      <c r="G986" s="82"/>
    </row>
    <row r="987" spans="6:7">
      <c r="F987" s="82"/>
      <c r="G987" s="82"/>
    </row>
    <row r="988" spans="6:7">
      <c r="F988" s="82"/>
      <c r="G988" s="82"/>
    </row>
    <row r="989" spans="6:7">
      <c r="F989" s="82"/>
      <c r="G989" s="82"/>
    </row>
    <row r="990" spans="6:7">
      <c r="F990" s="82"/>
      <c r="G990" s="82"/>
    </row>
    <row r="991" spans="6:7">
      <c r="F991" s="82"/>
      <c r="G991" s="82"/>
    </row>
    <row r="992" spans="6:7">
      <c r="F992" s="82"/>
      <c r="G992" s="82"/>
    </row>
    <row r="993" spans="6:7">
      <c r="F993" s="82"/>
      <c r="G993" s="82"/>
    </row>
    <row r="994" spans="6:7">
      <c r="F994" s="82"/>
      <c r="G994" s="82"/>
    </row>
    <row r="995" spans="6:7">
      <c r="F995" s="82"/>
      <c r="G995" s="82"/>
    </row>
    <row r="996" spans="6:7">
      <c r="F996" s="82"/>
      <c r="G996" s="82"/>
    </row>
    <row r="997" spans="6:7">
      <c r="F997" s="82"/>
      <c r="G997" s="82"/>
    </row>
    <row r="998" spans="6:7">
      <c r="F998" s="82"/>
      <c r="G998" s="82"/>
    </row>
    <row r="999" spans="6:7">
      <c r="F999" s="82"/>
      <c r="G999" s="82"/>
    </row>
    <row r="1000" spans="6:7">
      <c r="F1000" s="82"/>
      <c r="G1000" s="82"/>
    </row>
    <row r="1001" spans="6:7">
      <c r="F1001" s="82"/>
      <c r="G1001" s="82"/>
    </row>
    <row r="1002" spans="6:7">
      <c r="F1002" s="82"/>
      <c r="G1002" s="82"/>
    </row>
    <row r="1003" spans="6:7">
      <c r="F1003" s="82"/>
      <c r="G1003" s="82"/>
    </row>
    <row r="1004" spans="6:7">
      <c r="F1004" s="82"/>
      <c r="G1004" s="82"/>
    </row>
    <row r="1005" spans="6:7">
      <c r="F1005" s="82"/>
      <c r="G1005" s="82"/>
    </row>
    <row r="1006" spans="6:7">
      <c r="F1006" s="82"/>
      <c r="G1006" s="82"/>
    </row>
    <row r="1007" spans="6:7">
      <c r="F1007" s="82"/>
      <c r="G1007" s="82"/>
    </row>
    <row r="1008" spans="6:7">
      <c r="F1008" s="82"/>
      <c r="G1008" s="82"/>
    </row>
    <row r="1009" spans="6:7">
      <c r="F1009" s="82"/>
      <c r="G1009" s="82"/>
    </row>
    <row r="1010" spans="6:7">
      <c r="F1010" s="82"/>
      <c r="G1010" s="82"/>
    </row>
    <row r="1011" spans="6:7">
      <c r="F1011" s="82"/>
      <c r="G1011" s="82"/>
    </row>
    <row r="1012" spans="6:7">
      <c r="F1012" s="82"/>
      <c r="G1012" s="82"/>
    </row>
    <row r="1013" spans="6:7">
      <c r="F1013" s="82"/>
      <c r="G1013" s="82"/>
    </row>
    <row r="1014" spans="6:7">
      <c r="F1014" s="82"/>
      <c r="G1014" s="82"/>
    </row>
    <row r="1015" spans="6:7">
      <c r="F1015" s="82"/>
      <c r="G1015" s="82"/>
    </row>
    <row r="1016" spans="6:7">
      <c r="F1016" s="82"/>
      <c r="G1016" s="82"/>
    </row>
    <row r="1017" spans="6:7">
      <c r="F1017" s="82"/>
      <c r="G1017" s="82"/>
    </row>
    <row r="1018" spans="6:7">
      <c r="F1018" s="82"/>
      <c r="G1018" s="82"/>
    </row>
    <row r="1019" spans="6:7">
      <c r="F1019" s="82"/>
      <c r="G1019" s="82"/>
    </row>
    <row r="1020" spans="6:7">
      <c r="F1020" s="82"/>
      <c r="G1020" s="82"/>
    </row>
    <row r="1021" spans="6:7">
      <c r="F1021" s="82"/>
      <c r="G1021" s="82"/>
    </row>
    <row r="1022" spans="6:7">
      <c r="F1022" s="82"/>
      <c r="G1022" s="82"/>
    </row>
    <row r="1023" spans="6:7">
      <c r="F1023" s="82"/>
      <c r="G1023" s="82"/>
    </row>
    <row r="1024" spans="6:7">
      <c r="F1024" s="82"/>
      <c r="G1024" s="82"/>
    </row>
    <row r="1025" spans="6:7">
      <c r="F1025" s="82"/>
      <c r="G1025" s="82"/>
    </row>
    <row r="1026" spans="6:7">
      <c r="F1026" s="82"/>
      <c r="G1026" s="82"/>
    </row>
    <row r="1027" spans="6:7">
      <c r="F1027" s="82"/>
      <c r="G1027" s="82"/>
    </row>
    <row r="1028" spans="6:7">
      <c r="F1028" s="82"/>
      <c r="G1028" s="82"/>
    </row>
    <row r="1029" spans="6:7">
      <c r="F1029" s="82"/>
      <c r="G1029" s="82"/>
    </row>
    <row r="1030" spans="6:7">
      <c r="F1030" s="82"/>
      <c r="G1030" s="82"/>
    </row>
    <row r="1031" spans="6:7">
      <c r="F1031" s="82"/>
      <c r="G1031" s="82"/>
    </row>
    <row r="1032" spans="6:7">
      <c r="F1032" s="82"/>
      <c r="G1032" s="82"/>
    </row>
    <row r="1033" spans="6:7">
      <c r="F1033" s="82"/>
      <c r="G1033" s="82"/>
    </row>
    <row r="1034" spans="6:7">
      <c r="F1034" s="82"/>
      <c r="G1034" s="82"/>
    </row>
    <row r="1035" spans="6:7">
      <c r="F1035" s="82"/>
      <c r="G1035" s="82"/>
    </row>
    <row r="1036" spans="6:7">
      <c r="F1036" s="82"/>
      <c r="G1036" s="82"/>
    </row>
    <row r="1037" spans="6:7">
      <c r="F1037" s="82"/>
      <c r="G1037" s="82"/>
    </row>
    <row r="1038" spans="6:7">
      <c r="F1038" s="82"/>
      <c r="G1038" s="82"/>
    </row>
    <row r="1039" spans="6:7">
      <c r="F1039" s="82"/>
      <c r="G1039" s="82"/>
    </row>
    <row r="1040" spans="6:7">
      <c r="F1040" s="82"/>
      <c r="G1040" s="82"/>
    </row>
    <row r="1041" spans="6:7">
      <c r="F1041" s="82"/>
      <c r="G1041" s="82"/>
    </row>
    <row r="1042" spans="6:7">
      <c r="F1042" s="82"/>
      <c r="G1042" s="82"/>
    </row>
    <row r="1043" spans="6:7">
      <c r="F1043" s="82"/>
      <c r="G1043" s="82"/>
    </row>
    <row r="1044" spans="6:7">
      <c r="F1044" s="82"/>
      <c r="G1044" s="82"/>
    </row>
    <row r="1045" spans="6:7">
      <c r="F1045" s="82"/>
      <c r="G1045" s="82"/>
    </row>
    <row r="1046" spans="6:7">
      <c r="F1046" s="82"/>
      <c r="G1046" s="82"/>
    </row>
    <row r="1047" spans="6:7">
      <c r="F1047" s="82"/>
      <c r="G1047" s="82"/>
    </row>
    <row r="1048" spans="6:7">
      <c r="F1048" s="82"/>
      <c r="G1048" s="82"/>
    </row>
    <row r="1049" spans="6:7">
      <c r="F1049" s="82"/>
      <c r="G1049" s="82"/>
    </row>
    <row r="1050" spans="6:7">
      <c r="F1050" s="82"/>
      <c r="G1050" s="82"/>
    </row>
    <row r="1051" spans="6:7">
      <c r="F1051" s="82"/>
      <c r="G1051" s="82"/>
    </row>
    <row r="1052" spans="6:7">
      <c r="F1052" s="82"/>
      <c r="G1052" s="82"/>
    </row>
    <row r="1053" spans="6:7">
      <c r="F1053" s="82"/>
      <c r="G1053" s="82"/>
    </row>
    <row r="1054" spans="6:7">
      <c r="F1054" s="82"/>
      <c r="G1054" s="82"/>
    </row>
    <row r="1055" spans="6:7">
      <c r="F1055" s="82"/>
      <c r="G1055" s="82"/>
    </row>
    <row r="1056" spans="6:7">
      <c r="F1056" s="82"/>
      <c r="G1056" s="82"/>
    </row>
    <row r="1057" spans="6:7">
      <c r="F1057" s="82"/>
      <c r="G1057" s="82"/>
    </row>
    <row r="1058" spans="6:7">
      <c r="F1058" s="82"/>
      <c r="G1058" s="82"/>
    </row>
    <row r="1059" spans="6:7">
      <c r="F1059" s="82"/>
      <c r="G1059" s="82"/>
    </row>
    <row r="1060" spans="6:7">
      <c r="F1060" s="82"/>
      <c r="G1060" s="82"/>
    </row>
    <row r="1061" spans="6:7">
      <c r="F1061" s="82"/>
      <c r="G1061" s="82"/>
    </row>
    <row r="1062" spans="6:7">
      <c r="F1062" s="82"/>
      <c r="G1062" s="82"/>
    </row>
    <row r="1063" spans="6:7">
      <c r="F1063" s="82"/>
      <c r="G1063" s="82"/>
    </row>
    <row r="1064" spans="6:7">
      <c r="F1064" s="82"/>
      <c r="G1064" s="82"/>
    </row>
    <row r="1065" spans="6:7">
      <c r="F1065" s="82"/>
      <c r="G1065" s="82"/>
    </row>
    <row r="1066" spans="6:7">
      <c r="F1066" s="82"/>
      <c r="G1066" s="82"/>
    </row>
    <row r="1067" spans="6:7">
      <c r="F1067" s="82"/>
      <c r="G1067" s="82"/>
    </row>
    <row r="1068" spans="6:7">
      <c r="F1068" s="82"/>
      <c r="G1068" s="82"/>
    </row>
    <row r="1069" spans="6:7">
      <c r="F1069" s="82"/>
      <c r="G1069" s="82"/>
    </row>
    <row r="1070" spans="6:7">
      <c r="F1070" s="82"/>
      <c r="G1070" s="82"/>
    </row>
    <row r="1071" spans="6:7">
      <c r="F1071" s="82"/>
      <c r="G1071" s="82"/>
    </row>
    <row r="1072" spans="6:7">
      <c r="F1072" s="82"/>
      <c r="G1072" s="82"/>
    </row>
    <row r="1073" spans="6:7">
      <c r="F1073" s="82"/>
      <c r="G1073" s="82"/>
    </row>
    <row r="1074" spans="6:7">
      <c r="F1074" s="82"/>
      <c r="G1074" s="82"/>
    </row>
    <row r="1075" spans="6:7">
      <c r="F1075" s="82"/>
      <c r="G1075" s="82"/>
    </row>
    <row r="1076" spans="6:7">
      <c r="F1076" s="82"/>
      <c r="G1076" s="82"/>
    </row>
    <row r="1077" spans="6:7">
      <c r="F1077" s="82"/>
      <c r="G1077" s="82"/>
    </row>
    <row r="1078" spans="6:7">
      <c r="F1078" s="82"/>
      <c r="G1078" s="82"/>
    </row>
    <row r="1079" spans="6:7">
      <c r="F1079" s="82"/>
      <c r="G1079" s="82"/>
    </row>
    <row r="1080" spans="6:7">
      <c r="F1080" s="82"/>
      <c r="G1080" s="82"/>
    </row>
    <row r="1081" spans="6:7">
      <c r="F1081" s="82"/>
      <c r="G1081" s="82"/>
    </row>
    <row r="1082" spans="6:7">
      <c r="F1082" s="82"/>
      <c r="G1082" s="82"/>
    </row>
    <row r="1083" spans="6:7">
      <c r="F1083" s="82"/>
      <c r="G1083" s="82"/>
    </row>
    <row r="1084" spans="6:7">
      <c r="F1084" s="82"/>
      <c r="G1084" s="82"/>
    </row>
    <row r="1085" spans="6:7">
      <c r="F1085" s="82"/>
      <c r="G1085" s="82"/>
    </row>
    <row r="1086" spans="6:7">
      <c r="F1086" s="82"/>
      <c r="G1086" s="82"/>
    </row>
    <row r="1087" spans="6:7">
      <c r="F1087" s="82"/>
      <c r="G1087" s="82"/>
    </row>
    <row r="1088" spans="6:7">
      <c r="F1088" s="82"/>
      <c r="G1088" s="82"/>
    </row>
    <row r="1089" spans="6:7">
      <c r="F1089" s="82"/>
      <c r="G1089" s="82"/>
    </row>
    <row r="1090" spans="6:7">
      <c r="F1090" s="82"/>
      <c r="G1090" s="82"/>
    </row>
    <row r="1091" spans="6:7">
      <c r="F1091" s="82"/>
      <c r="G1091" s="82"/>
    </row>
    <row r="1092" spans="6:7">
      <c r="F1092" s="82"/>
      <c r="G1092" s="82"/>
    </row>
    <row r="1093" spans="6:7">
      <c r="F1093" s="82"/>
      <c r="G1093" s="82"/>
    </row>
    <row r="1094" spans="6:7">
      <c r="F1094" s="82"/>
      <c r="G1094" s="82"/>
    </row>
    <row r="1095" spans="6:7">
      <c r="F1095" s="82"/>
      <c r="G1095" s="82"/>
    </row>
    <row r="1096" spans="6:7">
      <c r="F1096" s="82"/>
      <c r="G1096" s="82"/>
    </row>
    <row r="1097" spans="6:7">
      <c r="F1097" s="82"/>
      <c r="G1097" s="82"/>
    </row>
    <row r="1098" spans="6:7">
      <c r="F1098" s="82"/>
      <c r="G1098" s="82"/>
    </row>
    <row r="1099" spans="6:7">
      <c r="F1099" s="82"/>
      <c r="G1099" s="82"/>
    </row>
    <row r="1100" spans="6:7">
      <c r="F1100" s="82"/>
      <c r="G1100" s="82"/>
    </row>
    <row r="1101" spans="6:7">
      <c r="F1101" s="82"/>
      <c r="G1101" s="82"/>
    </row>
    <row r="1102" spans="6:7">
      <c r="F1102" s="82"/>
      <c r="G1102" s="82"/>
    </row>
    <row r="1103" spans="6:7">
      <c r="F1103" s="82"/>
      <c r="G1103" s="82"/>
    </row>
    <row r="1104" spans="6:7">
      <c r="F1104" s="82"/>
      <c r="G1104" s="82"/>
    </row>
    <row r="1105" spans="6:7">
      <c r="F1105" s="82"/>
      <c r="G1105" s="82"/>
    </row>
    <row r="1106" spans="6:7">
      <c r="F1106" s="82"/>
      <c r="G1106" s="82"/>
    </row>
    <row r="1107" spans="6:7">
      <c r="F1107" s="82"/>
      <c r="G1107" s="82"/>
    </row>
    <row r="1108" spans="6:7">
      <c r="F1108" s="82"/>
      <c r="G1108" s="82"/>
    </row>
    <row r="1109" spans="6:7">
      <c r="F1109" s="82"/>
      <c r="G1109" s="82"/>
    </row>
    <row r="1110" spans="6:7">
      <c r="F1110" s="82"/>
      <c r="G1110" s="82"/>
    </row>
    <row r="1111" spans="6:7">
      <c r="F1111" s="82"/>
      <c r="G1111" s="82"/>
    </row>
    <row r="1112" spans="6:7">
      <c r="F1112" s="82"/>
      <c r="G1112" s="82"/>
    </row>
    <row r="1113" spans="6:7">
      <c r="F1113" s="82"/>
      <c r="G1113" s="82"/>
    </row>
    <row r="1114" spans="6:7">
      <c r="F1114" s="82"/>
      <c r="G1114" s="82"/>
    </row>
    <row r="1115" spans="6:7">
      <c r="F1115" s="82"/>
      <c r="G1115" s="82"/>
    </row>
    <row r="1116" spans="6:7">
      <c r="F1116" s="82"/>
      <c r="G1116" s="82"/>
    </row>
    <row r="1117" spans="6:7">
      <c r="F1117" s="82"/>
      <c r="G1117" s="82"/>
    </row>
    <row r="1118" spans="6:7">
      <c r="F1118" s="82"/>
      <c r="G1118" s="82"/>
    </row>
    <row r="1119" spans="6:7">
      <c r="F1119" s="82"/>
      <c r="G1119" s="82"/>
    </row>
    <row r="1120" spans="6:7">
      <c r="F1120" s="82"/>
      <c r="G1120" s="82"/>
    </row>
    <row r="1121" spans="6:7">
      <c r="F1121" s="82"/>
      <c r="G1121" s="82"/>
    </row>
    <row r="1122" spans="6:7">
      <c r="F1122" s="82"/>
      <c r="G1122" s="82"/>
    </row>
    <row r="1123" spans="6:7">
      <c r="F1123" s="82"/>
      <c r="G1123" s="82"/>
    </row>
    <row r="1124" spans="6:7">
      <c r="F1124" s="82"/>
      <c r="G1124" s="82"/>
    </row>
    <row r="1125" spans="6:7">
      <c r="F1125" s="82"/>
      <c r="G1125" s="82"/>
    </row>
    <row r="1126" spans="6:7">
      <c r="F1126" s="82"/>
      <c r="G1126" s="82"/>
    </row>
    <row r="1127" spans="6:7">
      <c r="F1127" s="82"/>
      <c r="G1127" s="82"/>
    </row>
    <row r="1128" spans="6:7">
      <c r="F1128" s="82"/>
      <c r="G1128" s="82"/>
    </row>
    <row r="1129" spans="6:7">
      <c r="F1129" s="82"/>
      <c r="G1129" s="82"/>
    </row>
    <row r="1130" spans="6:7">
      <c r="F1130" s="82"/>
      <c r="G1130" s="82"/>
    </row>
    <row r="1131" spans="6:7">
      <c r="F1131" s="82"/>
      <c r="G1131" s="82"/>
    </row>
    <row r="1132" spans="6:7">
      <c r="F1132" s="82"/>
      <c r="G1132" s="82"/>
    </row>
    <row r="1133" spans="6:7">
      <c r="F1133" s="82"/>
      <c r="G1133" s="82"/>
    </row>
    <row r="1134" spans="6:7">
      <c r="F1134" s="82"/>
      <c r="G1134" s="82"/>
    </row>
    <row r="1135" spans="6:7">
      <c r="F1135" s="82"/>
      <c r="G1135" s="82"/>
    </row>
    <row r="1136" spans="6:7">
      <c r="F1136" s="82"/>
      <c r="G1136" s="82"/>
    </row>
    <row r="1137" spans="6:7">
      <c r="F1137" s="82"/>
      <c r="G1137" s="82"/>
    </row>
    <row r="1138" spans="6:7">
      <c r="F1138" s="82"/>
      <c r="G1138" s="82"/>
    </row>
    <row r="1139" spans="6:7">
      <c r="F1139" s="82"/>
      <c r="G1139" s="82"/>
    </row>
    <row r="1140" spans="6:7">
      <c r="F1140" s="82"/>
      <c r="G1140" s="82"/>
    </row>
    <row r="1141" spans="6:7">
      <c r="F1141" s="82"/>
      <c r="G1141" s="82"/>
    </row>
    <row r="1142" spans="6:7">
      <c r="F1142" s="82"/>
      <c r="G1142" s="82"/>
    </row>
    <row r="1143" spans="6:7">
      <c r="F1143" s="82"/>
      <c r="G1143" s="82"/>
    </row>
    <row r="1144" spans="6:7">
      <c r="F1144" s="82"/>
      <c r="G1144" s="82"/>
    </row>
    <row r="1145" spans="6:7">
      <c r="F1145" s="82"/>
      <c r="G1145" s="82"/>
    </row>
    <row r="1146" spans="6:7">
      <c r="F1146" s="82"/>
      <c r="G1146" s="82"/>
    </row>
    <row r="1147" spans="6:7">
      <c r="F1147" s="82"/>
      <c r="G1147" s="82"/>
    </row>
    <row r="1148" spans="6:7">
      <c r="F1148" s="82"/>
      <c r="G1148" s="82"/>
    </row>
    <row r="1149" spans="6:7">
      <c r="F1149" s="82"/>
      <c r="G1149" s="82"/>
    </row>
    <row r="1150" spans="6:7">
      <c r="F1150" s="82"/>
      <c r="G1150" s="82"/>
    </row>
    <row r="1151" spans="6:7">
      <c r="F1151" s="82"/>
      <c r="G1151" s="82"/>
    </row>
    <row r="1152" spans="6:7">
      <c r="F1152" s="82"/>
      <c r="G1152" s="82"/>
    </row>
    <row r="1153" spans="6:7">
      <c r="F1153" s="82"/>
      <c r="G1153" s="82"/>
    </row>
    <row r="1154" spans="6:7">
      <c r="F1154" s="82"/>
      <c r="G1154" s="82"/>
    </row>
    <row r="1155" spans="6:7">
      <c r="F1155" s="82"/>
      <c r="G1155" s="82"/>
    </row>
    <row r="1156" spans="6:7">
      <c r="F1156" s="82"/>
      <c r="G1156" s="82"/>
    </row>
    <row r="1157" spans="6:7">
      <c r="F1157" s="82"/>
      <c r="G1157" s="82"/>
    </row>
    <row r="1158" spans="6:7">
      <c r="F1158" s="82"/>
      <c r="G1158" s="82"/>
    </row>
    <row r="1159" spans="6:7">
      <c r="F1159" s="82"/>
      <c r="G1159" s="82"/>
    </row>
    <row r="1160" spans="6:7">
      <c r="F1160" s="82"/>
      <c r="G1160" s="82"/>
    </row>
    <row r="1161" spans="6:7">
      <c r="F1161" s="82"/>
      <c r="G1161" s="82"/>
    </row>
    <row r="1162" spans="6:7">
      <c r="F1162" s="82"/>
      <c r="G1162" s="82"/>
    </row>
    <row r="1163" spans="6:7">
      <c r="F1163" s="82"/>
      <c r="G1163" s="82"/>
    </row>
    <row r="1164" spans="6:7">
      <c r="F1164" s="82"/>
      <c r="G1164" s="82"/>
    </row>
    <row r="1165" spans="6:7">
      <c r="F1165" s="82"/>
      <c r="G1165" s="82"/>
    </row>
    <row r="1166" spans="6:7">
      <c r="F1166" s="82"/>
      <c r="G1166" s="82"/>
    </row>
    <row r="1167" spans="6:7">
      <c r="F1167" s="82"/>
      <c r="G1167" s="82"/>
    </row>
    <row r="1168" spans="6:7">
      <c r="F1168" s="82"/>
      <c r="G1168" s="82"/>
    </row>
    <row r="1169" spans="6:7">
      <c r="F1169" s="82"/>
      <c r="G1169" s="82"/>
    </row>
    <row r="1170" spans="6:7">
      <c r="F1170" s="82"/>
      <c r="G1170" s="82"/>
    </row>
    <row r="1171" spans="6:7">
      <c r="F1171" s="82"/>
      <c r="G1171" s="82"/>
    </row>
    <row r="1172" spans="6:7">
      <c r="F1172" s="82"/>
      <c r="G1172" s="82"/>
    </row>
    <row r="1173" spans="6:7">
      <c r="F1173" s="82"/>
      <c r="G1173" s="82"/>
    </row>
    <row r="1174" spans="6:7">
      <c r="F1174" s="82"/>
      <c r="G1174" s="82"/>
    </row>
    <row r="1175" spans="6:7">
      <c r="F1175" s="82"/>
      <c r="G1175" s="82"/>
    </row>
    <row r="1176" spans="6:7">
      <c r="F1176" s="82"/>
      <c r="G1176" s="82"/>
    </row>
    <row r="1177" spans="6:7">
      <c r="F1177" s="82"/>
      <c r="G1177" s="82"/>
    </row>
    <row r="1178" spans="6:7">
      <c r="F1178" s="82"/>
      <c r="G1178" s="82"/>
    </row>
    <row r="1179" spans="6:7">
      <c r="F1179" s="82"/>
      <c r="G1179" s="82"/>
    </row>
    <row r="1180" spans="6:7">
      <c r="F1180" s="82"/>
      <c r="G1180" s="82"/>
    </row>
    <row r="1181" spans="6:7">
      <c r="F1181" s="82"/>
      <c r="G1181" s="82"/>
    </row>
    <row r="1182" spans="6:7">
      <c r="F1182" s="82"/>
      <c r="G1182" s="82"/>
    </row>
    <row r="1183" spans="6:7">
      <c r="F1183" s="82"/>
      <c r="G1183" s="82"/>
    </row>
    <row r="1184" spans="6:7">
      <c r="F1184" s="82"/>
      <c r="G1184" s="82"/>
    </row>
    <row r="1185" spans="6:7">
      <c r="F1185" s="82"/>
      <c r="G1185" s="82"/>
    </row>
    <row r="1186" spans="6:7">
      <c r="F1186" s="82"/>
      <c r="G1186" s="82"/>
    </row>
    <row r="1187" spans="6:7">
      <c r="F1187" s="82"/>
      <c r="G1187" s="82"/>
    </row>
    <row r="1188" spans="6:7">
      <c r="F1188" s="82"/>
      <c r="G1188" s="82"/>
    </row>
    <row r="1189" spans="6:7">
      <c r="F1189" s="82"/>
      <c r="G1189" s="82"/>
    </row>
    <row r="1190" spans="6:7">
      <c r="F1190" s="82"/>
      <c r="G1190" s="82"/>
    </row>
    <row r="1191" spans="6:7">
      <c r="F1191" s="82"/>
      <c r="G1191" s="82"/>
    </row>
    <row r="1192" spans="6:7">
      <c r="F1192" s="82"/>
      <c r="G1192" s="82"/>
    </row>
    <row r="1193" spans="6:7">
      <c r="F1193" s="82"/>
      <c r="G1193" s="82"/>
    </row>
    <row r="1194" spans="6:7">
      <c r="F1194" s="82"/>
      <c r="G1194" s="82"/>
    </row>
    <row r="1195" spans="6:7">
      <c r="F1195" s="82"/>
      <c r="G1195" s="82"/>
    </row>
    <row r="1196" spans="6:7">
      <c r="F1196" s="82"/>
      <c r="G1196" s="82"/>
    </row>
    <row r="1197" spans="6:7">
      <c r="F1197" s="82"/>
      <c r="G1197" s="82"/>
    </row>
    <row r="1198" spans="6:7">
      <c r="F1198" s="82"/>
      <c r="G1198" s="82"/>
    </row>
    <row r="1199" spans="6:7">
      <c r="F1199" s="82"/>
      <c r="G1199" s="82"/>
    </row>
    <row r="1200" spans="6:7">
      <c r="F1200" s="82"/>
      <c r="G1200" s="82"/>
    </row>
    <row r="1201" spans="6:7">
      <c r="F1201" s="82"/>
      <c r="G1201" s="82"/>
    </row>
    <row r="1202" spans="6:7">
      <c r="F1202" s="82"/>
      <c r="G1202" s="82"/>
    </row>
    <row r="1203" spans="6:7">
      <c r="F1203" s="82"/>
      <c r="G1203" s="82"/>
    </row>
    <row r="1204" spans="6:7">
      <c r="F1204" s="82"/>
      <c r="G1204" s="82"/>
    </row>
    <row r="1205" spans="6:7">
      <c r="F1205" s="82"/>
      <c r="G1205" s="82"/>
    </row>
    <row r="1206" spans="6:7">
      <c r="F1206" s="82"/>
      <c r="G1206" s="82"/>
    </row>
    <row r="1207" spans="6:7">
      <c r="F1207" s="82"/>
      <c r="G1207" s="82"/>
    </row>
    <row r="1208" spans="6:7">
      <c r="F1208" s="82"/>
      <c r="G1208" s="82"/>
    </row>
    <row r="1209" spans="6:7">
      <c r="F1209" s="82"/>
      <c r="G1209" s="82"/>
    </row>
    <row r="1210" spans="6:7">
      <c r="F1210" s="82"/>
      <c r="G1210" s="82"/>
    </row>
    <row r="1211" spans="6:7">
      <c r="F1211" s="82"/>
      <c r="G1211" s="82"/>
    </row>
    <row r="1212" spans="6:7">
      <c r="F1212" s="82"/>
      <c r="G1212" s="82"/>
    </row>
    <row r="1213" spans="6:7">
      <c r="F1213" s="82"/>
      <c r="G1213" s="82"/>
    </row>
    <row r="1214" spans="6:7">
      <c r="F1214" s="82"/>
      <c r="G1214" s="82"/>
    </row>
    <row r="1215" spans="6:7">
      <c r="F1215" s="82"/>
      <c r="G1215" s="82"/>
    </row>
    <row r="1216" spans="6:7">
      <c r="F1216" s="82"/>
      <c r="G1216" s="82"/>
    </row>
    <row r="1217" spans="6:7">
      <c r="F1217" s="82"/>
      <c r="G1217" s="82"/>
    </row>
    <row r="1218" spans="6:7">
      <c r="F1218" s="82"/>
      <c r="G1218" s="82"/>
    </row>
    <row r="1219" spans="6:7">
      <c r="F1219" s="82"/>
      <c r="G1219" s="82"/>
    </row>
    <row r="1220" spans="6:7">
      <c r="F1220" s="82"/>
      <c r="G1220" s="82"/>
    </row>
    <row r="1221" spans="6:7">
      <c r="F1221" s="82"/>
      <c r="G1221" s="82"/>
    </row>
    <row r="1222" spans="6:7">
      <c r="F1222" s="82"/>
      <c r="G1222" s="82"/>
    </row>
    <row r="1223" spans="6:7">
      <c r="F1223" s="82"/>
      <c r="G1223" s="82"/>
    </row>
    <row r="1224" spans="6:7">
      <c r="F1224" s="82"/>
      <c r="G1224" s="82"/>
    </row>
    <row r="1225" spans="6:7">
      <c r="F1225" s="82"/>
      <c r="G1225" s="82"/>
    </row>
    <row r="1226" spans="6:7">
      <c r="F1226" s="82"/>
      <c r="G1226" s="82"/>
    </row>
    <row r="1227" spans="6:7">
      <c r="F1227" s="82"/>
      <c r="G1227" s="82"/>
    </row>
    <row r="1228" spans="6:7">
      <c r="F1228" s="82"/>
      <c r="G1228" s="82"/>
    </row>
    <row r="1229" spans="6:7">
      <c r="F1229" s="82"/>
      <c r="G1229" s="82"/>
    </row>
    <row r="1230" spans="6:7">
      <c r="F1230" s="82"/>
      <c r="G1230" s="82"/>
    </row>
    <row r="1231" spans="6:7">
      <c r="F1231" s="82"/>
      <c r="G1231" s="82"/>
    </row>
    <row r="1232" spans="6:7">
      <c r="F1232" s="82"/>
      <c r="G1232" s="82"/>
    </row>
    <row r="1233" spans="6:7">
      <c r="F1233" s="82"/>
      <c r="G1233" s="82"/>
    </row>
    <row r="1234" spans="6:7">
      <c r="F1234" s="82"/>
      <c r="G1234" s="82"/>
    </row>
    <row r="1235" spans="6:7">
      <c r="F1235" s="82"/>
      <c r="G1235" s="82"/>
    </row>
    <row r="1236" spans="6:7">
      <c r="F1236" s="82"/>
      <c r="G1236" s="82"/>
    </row>
    <row r="1237" spans="6:7">
      <c r="F1237" s="82"/>
      <c r="G1237" s="82"/>
    </row>
    <row r="1238" spans="6:7">
      <c r="F1238" s="82"/>
      <c r="G1238" s="82"/>
    </row>
    <row r="1239" spans="6:7">
      <c r="F1239" s="82"/>
      <c r="G1239" s="82"/>
    </row>
    <row r="1240" spans="6:7">
      <c r="F1240" s="82"/>
      <c r="G1240" s="82"/>
    </row>
    <row r="1241" spans="6:7">
      <c r="F1241" s="82"/>
      <c r="G1241" s="82"/>
    </row>
    <row r="1242" spans="6:7">
      <c r="F1242" s="82"/>
      <c r="G1242" s="82"/>
    </row>
    <row r="1243" spans="6:7">
      <c r="F1243" s="82"/>
      <c r="G1243" s="82"/>
    </row>
    <row r="1244" spans="6:7">
      <c r="F1244" s="82"/>
      <c r="G1244" s="82"/>
    </row>
    <row r="1245" spans="6:7">
      <c r="F1245" s="82"/>
      <c r="G1245" s="82"/>
    </row>
    <row r="1246" spans="6:7">
      <c r="F1246" s="82"/>
      <c r="G1246" s="82"/>
    </row>
    <row r="1247" spans="6:7">
      <c r="F1247" s="82"/>
      <c r="G1247" s="82"/>
    </row>
    <row r="1248" spans="6:7">
      <c r="F1248" s="82"/>
      <c r="G1248" s="82"/>
    </row>
    <row r="1249" spans="6:7">
      <c r="F1249" s="82"/>
      <c r="G1249" s="82"/>
    </row>
    <row r="1250" spans="6:7">
      <c r="F1250" s="82"/>
      <c r="G1250" s="82"/>
    </row>
    <row r="1251" spans="6:7">
      <c r="F1251" s="82"/>
      <c r="G1251" s="82"/>
    </row>
    <row r="1252" spans="6:7">
      <c r="F1252" s="82"/>
      <c r="G1252" s="82"/>
    </row>
    <row r="1253" spans="6:7">
      <c r="F1253" s="82"/>
      <c r="G1253" s="82"/>
    </row>
    <row r="1254" spans="6:7">
      <c r="F1254" s="82"/>
      <c r="G1254" s="82"/>
    </row>
    <row r="1255" spans="6:7">
      <c r="F1255" s="82"/>
      <c r="G1255" s="82"/>
    </row>
    <row r="1256" spans="6:7">
      <c r="F1256" s="82"/>
      <c r="G1256" s="82"/>
    </row>
    <row r="1257" spans="6:7">
      <c r="F1257" s="82"/>
      <c r="G1257" s="82"/>
    </row>
    <row r="1258" spans="6:7">
      <c r="F1258" s="82"/>
      <c r="G1258" s="82"/>
    </row>
    <row r="1259" spans="6:7">
      <c r="F1259" s="82"/>
      <c r="G1259" s="82"/>
    </row>
    <row r="1260" spans="6:7">
      <c r="F1260" s="82"/>
      <c r="G1260" s="82"/>
    </row>
    <row r="1261" spans="6:7">
      <c r="F1261" s="82"/>
      <c r="G1261" s="82"/>
    </row>
    <row r="1262" spans="6:7">
      <c r="F1262" s="82"/>
      <c r="G1262" s="82"/>
    </row>
    <row r="1263" spans="6:7">
      <c r="F1263" s="82"/>
      <c r="G1263" s="82"/>
    </row>
    <row r="1264" spans="6:7">
      <c r="F1264" s="82"/>
      <c r="G1264" s="82"/>
    </row>
    <row r="1265" spans="6:7">
      <c r="F1265" s="82"/>
      <c r="G1265" s="82"/>
    </row>
    <row r="1266" spans="6:7">
      <c r="F1266" s="82"/>
      <c r="G1266" s="82"/>
    </row>
    <row r="1267" spans="6:7">
      <c r="F1267" s="82"/>
      <c r="G1267" s="82"/>
    </row>
    <row r="1268" spans="6:7">
      <c r="F1268" s="82"/>
      <c r="G1268" s="82"/>
    </row>
    <row r="1269" spans="6:7">
      <c r="F1269" s="82"/>
      <c r="G1269" s="82"/>
    </row>
    <row r="1270" spans="6:7">
      <c r="F1270" s="82"/>
      <c r="G1270" s="82"/>
    </row>
    <row r="1271" spans="6:7">
      <c r="F1271" s="82"/>
      <c r="G1271" s="82"/>
    </row>
    <row r="1272" spans="6:7">
      <c r="F1272" s="82"/>
      <c r="G1272" s="82"/>
    </row>
    <row r="1273" spans="6:7">
      <c r="F1273" s="82"/>
      <c r="G1273" s="82"/>
    </row>
    <row r="1274" spans="6:7">
      <c r="F1274" s="82"/>
      <c r="G1274" s="82"/>
    </row>
    <row r="1275" spans="6:7">
      <c r="F1275" s="82"/>
      <c r="G1275" s="82"/>
    </row>
    <row r="1276" spans="6:7">
      <c r="F1276" s="82"/>
      <c r="G1276" s="82"/>
    </row>
    <row r="1277" spans="6:7">
      <c r="F1277" s="82"/>
      <c r="G1277" s="82"/>
    </row>
    <row r="1278" spans="6:7">
      <c r="F1278" s="82"/>
      <c r="G1278" s="82"/>
    </row>
    <row r="1279" spans="6:7">
      <c r="F1279" s="82"/>
      <c r="G1279" s="82"/>
    </row>
    <row r="1280" spans="6:7">
      <c r="F1280" s="82"/>
      <c r="G1280" s="82"/>
    </row>
    <row r="1281" spans="6:7">
      <c r="F1281" s="82"/>
      <c r="G1281" s="82"/>
    </row>
    <row r="1282" spans="6:7">
      <c r="F1282" s="82"/>
      <c r="G1282" s="82"/>
    </row>
    <row r="1283" spans="6:7">
      <c r="F1283" s="82"/>
      <c r="G1283" s="82"/>
    </row>
    <row r="1284" spans="6:7">
      <c r="F1284" s="82"/>
      <c r="G1284" s="82"/>
    </row>
    <row r="1285" spans="6:7">
      <c r="F1285" s="82"/>
      <c r="G1285" s="82"/>
    </row>
    <row r="1286" spans="6:7">
      <c r="F1286" s="82"/>
      <c r="G1286" s="82"/>
    </row>
    <row r="1287" spans="6:7">
      <c r="F1287" s="82"/>
      <c r="G1287" s="82"/>
    </row>
    <row r="1288" spans="6:7">
      <c r="F1288" s="82"/>
      <c r="G1288" s="82"/>
    </row>
    <row r="1289" spans="6:7">
      <c r="F1289" s="82"/>
      <c r="G1289" s="82"/>
    </row>
    <row r="1290" spans="6:7">
      <c r="F1290" s="82"/>
      <c r="G1290" s="82"/>
    </row>
    <row r="1291" spans="6:7">
      <c r="F1291" s="82"/>
      <c r="G1291" s="82"/>
    </row>
    <row r="1292" spans="6:7">
      <c r="F1292" s="82"/>
      <c r="G1292" s="82"/>
    </row>
    <row r="1293" spans="6:7">
      <c r="F1293" s="82"/>
      <c r="G1293" s="82"/>
    </row>
    <row r="1294" spans="6:7">
      <c r="F1294" s="82"/>
      <c r="G1294" s="82"/>
    </row>
    <row r="1295" spans="6:7">
      <c r="F1295" s="82"/>
      <c r="G1295" s="82"/>
    </row>
    <row r="1296" spans="6:7">
      <c r="F1296" s="82"/>
      <c r="G1296" s="82"/>
    </row>
    <row r="1297" spans="6:7">
      <c r="F1297" s="82"/>
      <c r="G1297" s="82"/>
    </row>
    <row r="1298" spans="6:7">
      <c r="F1298" s="82"/>
      <c r="G1298" s="82"/>
    </row>
    <row r="1299" spans="6:7">
      <c r="F1299" s="82"/>
      <c r="G1299" s="82"/>
    </row>
    <row r="1300" spans="6:7">
      <c r="F1300" s="82"/>
      <c r="G1300" s="82"/>
    </row>
    <row r="1301" spans="6:7">
      <c r="F1301" s="82"/>
      <c r="G1301" s="82"/>
    </row>
    <row r="1302" spans="6:7">
      <c r="F1302" s="82"/>
      <c r="G1302" s="82"/>
    </row>
    <row r="1303" spans="6:7">
      <c r="F1303" s="82"/>
      <c r="G1303" s="82"/>
    </row>
    <row r="1304" spans="6:7">
      <c r="F1304" s="82"/>
      <c r="G1304" s="82"/>
    </row>
    <row r="1305" spans="6:7">
      <c r="F1305" s="82"/>
      <c r="G1305" s="82"/>
    </row>
    <row r="1306" spans="6:7">
      <c r="F1306" s="82"/>
      <c r="G1306" s="82"/>
    </row>
    <row r="1307" spans="6:7">
      <c r="F1307" s="82"/>
      <c r="G1307" s="82"/>
    </row>
    <row r="1308" spans="6:7">
      <c r="F1308" s="82"/>
      <c r="G1308" s="82"/>
    </row>
    <row r="1309" spans="6:7">
      <c r="F1309" s="82"/>
      <c r="G1309" s="82"/>
    </row>
    <row r="1310" spans="6:7">
      <c r="F1310" s="82"/>
      <c r="G1310" s="82"/>
    </row>
    <row r="1311" spans="6:7">
      <c r="F1311" s="82"/>
      <c r="G1311" s="82"/>
    </row>
    <row r="1312" spans="6:7">
      <c r="F1312" s="82"/>
      <c r="G1312" s="82"/>
    </row>
    <row r="1313" spans="6:7">
      <c r="F1313" s="82"/>
      <c r="G1313" s="82"/>
    </row>
    <row r="1314" spans="6:7">
      <c r="F1314" s="82"/>
      <c r="G1314" s="82"/>
    </row>
    <row r="1315" spans="6:7">
      <c r="F1315" s="82"/>
      <c r="G1315" s="82"/>
    </row>
    <row r="1316" spans="6:7">
      <c r="F1316" s="82"/>
      <c r="G1316" s="82"/>
    </row>
    <row r="1317" spans="6:7">
      <c r="F1317" s="82"/>
      <c r="G1317" s="82"/>
    </row>
    <row r="1318" spans="6:7">
      <c r="F1318" s="82"/>
      <c r="G1318" s="82"/>
    </row>
    <row r="1319" spans="6:7">
      <c r="F1319" s="82"/>
      <c r="G1319" s="82"/>
    </row>
    <row r="1320" spans="6:7">
      <c r="F1320" s="82"/>
      <c r="G1320" s="82"/>
    </row>
    <row r="1321" spans="6:7">
      <c r="F1321" s="82"/>
      <c r="G1321" s="82"/>
    </row>
    <row r="1322" spans="6:7">
      <c r="F1322" s="82"/>
      <c r="G1322" s="82"/>
    </row>
    <row r="1323" spans="6:7">
      <c r="F1323" s="82"/>
      <c r="G1323" s="82"/>
    </row>
    <row r="1324" spans="6:7">
      <c r="F1324" s="82"/>
      <c r="G1324" s="82"/>
    </row>
    <row r="1325" spans="6:7">
      <c r="F1325" s="82"/>
      <c r="G1325" s="82"/>
    </row>
    <row r="1326" spans="6:7">
      <c r="F1326" s="82"/>
      <c r="G1326" s="82"/>
    </row>
    <row r="1327" spans="6:7">
      <c r="F1327" s="82"/>
      <c r="G1327" s="82"/>
    </row>
    <row r="1328" spans="6:7">
      <c r="F1328" s="82"/>
      <c r="G1328" s="82"/>
    </row>
    <row r="1329" spans="6:7">
      <c r="F1329" s="82"/>
      <c r="G1329" s="82"/>
    </row>
    <row r="1330" spans="6:7">
      <c r="F1330" s="82"/>
      <c r="G1330" s="82"/>
    </row>
    <row r="1331" spans="6:7">
      <c r="F1331" s="82"/>
      <c r="G1331" s="82"/>
    </row>
    <row r="1332" spans="6:7">
      <c r="F1332" s="82"/>
      <c r="G1332" s="82"/>
    </row>
    <row r="1333" spans="6:7">
      <c r="F1333" s="82"/>
      <c r="G1333" s="82"/>
    </row>
    <row r="1334" spans="6:7">
      <c r="F1334" s="82"/>
      <c r="G1334" s="82"/>
    </row>
    <row r="1335" spans="6:7">
      <c r="F1335" s="82"/>
      <c r="G1335" s="82"/>
    </row>
    <row r="1336" spans="6:7">
      <c r="F1336" s="82"/>
      <c r="G1336" s="82"/>
    </row>
    <row r="1337" spans="6:7">
      <c r="F1337" s="82"/>
      <c r="G1337" s="82"/>
    </row>
    <row r="1338" spans="6:7">
      <c r="F1338" s="82"/>
      <c r="G1338" s="82"/>
    </row>
    <row r="1339" spans="6:7">
      <c r="F1339" s="82"/>
      <c r="G1339" s="82"/>
    </row>
    <row r="1340" spans="6:7">
      <c r="F1340" s="82"/>
      <c r="G1340" s="82"/>
    </row>
    <row r="1341" spans="6:7">
      <c r="F1341" s="82"/>
      <c r="G1341" s="82"/>
    </row>
    <row r="1342" spans="6:7">
      <c r="F1342" s="82"/>
      <c r="G1342" s="82"/>
    </row>
    <row r="1343" spans="6:7">
      <c r="F1343" s="82"/>
      <c r="G1343" s="82"/>
    </row>
    <row r="1344" spans="6:7">
      <c r="F1344" s="82"/>
      <c r="G1344" s="82"/>
    </row>
    <row r="1345" spans="6:7">
      <c r="F1345" s="82"/>
      <c r="G1345" s="82"/>
    </row>
    <row r="1346" spans="6:7">
      <c r="F1346" s="82"/>
      <c r="G1346" s="82"/>
    </row>
    <row r="1347" spans="6:7">
      <c r="F1347" s="82"/>
      <c r="G1347" s="82"/>
    </row>
    <row r="1348" spans="6:7">
      <c r="F1348" s="82"/>
      <c r="G1348" s="82"/>
    </row>
    <row r="1349" spans="6:7">
      <c r="F1349" s="82"/>
      <c r="G1349" s="82"/>
    </row>
    <row r="1350" spans="6:7">
      <c r="F1350" s="82"/>
      <c r="G1350" s="82"/>
    </row>
    <row r="1351" spans="6:7">
      <c r="F1351" s="82"/>
      <c r="G1351" s="82"/>
    </row>
    <row r="1352" spans="6:7">
      <c r="F1352" s="82"/>
      <c r="G1352" s="82"/>
    </row>
    <row r="1353" spans="6:7">
      <c r="F1353" s="82"/>
      <c r="G1353" s="82"/>
    </row>
    <row r="1354" spans="6:7">
      <c r="F1354" s="82"/>
      <c r="G1354" s="82"/>
    </row>
    <row r="1355" spans="6:7">
      <c r="F1355" s="82"/>
      <c r="G1355" s="82"/>
    </row>
    <row r="1356" spans="6:7">
      <c r="F1356" s="82"/>
      <c r="G1356" s="82"/>
    </row>
    <row r="1357" spans="6:7">
      <c r="F1357" s="82"/>
      <c r="G1357" s="82"/>
    </row>
    <row r="1358" spans="6:7">
      <c r="F1358" s="82"/>
      <c r="G1358" s="82"/>
    </row>
    <row r="1359" spans="6:7">
      <c r="F1359" s="82"/>
      <c r="G1359" s="82"/>
    </row>
    <row r="1360" spans="6:7">
      <c r="F1360" s="82"/>
      <c r="G1360" s="82"/>
    </row>
    <row r="1361" spans="6:7">
      <c r="F1361" s="82"/>
      <c r="G1361" s="82"/>
    </row>
    <row r="1362" spans="6:7">
      <c r="F1362" s="82"/>
      <c r="G1362" s="82"/>
    </row>
    <row r="1363" spans="6:7">
      <c r="F1363" s="82"/>
      <c r="G1363" s="82"/>
    </row>
    <row r="1364" spans="6:7">
      <c r="F1364" s="82"/>
      <c r="G1364" s="82"/>
    </row>
    <row r="1365" spans="6:7">
      <c r="F1365" s="82"/>
      <c r="G1365" s="82"/>
    </row>
    <row r="1366" spans="6:7">
      <c r="F1366" s="82"/>
      <c r="G1366" s="82"/>
    </row>
    <row r="1367" spans="6:7">
      <c r="F1367" s="82"/>
      <c r="G1367" s="82"/>
    </row>
    <row r="1368" spans="6:7">
      <c r="F1368" s="82"/>
      <c r="G1368" s="82"/>
    </row>
    <row r="1369" spans="6:7">
      <c r="F1369" s="82"/>
      <c r="G1369" s="82"/>
    </row>
    <row r="1370" spans="6:7">
      <c r="F1370" s="82"/>
      <c r="G1370" s="82"/>
    </row>
    <row r="1371" spans="6:7">
      <c r="F1371" s="82"/>
      <c r="G1371" s="82"/>
    </row>
    <row r="1372" spans="6:7">
      <c r="F1372" s="82"/>
      <c r="G1372" s="82"/>
    </row>
    <row r="1373" spans="6:7">
      <c r="F1373" s="82"/>
      <c r="G1373" s="82"/>
    </row>
    <row r="1374" spans="6:7">
      <c r="F1374" s="82"/>
      <c r="G1374" s="82"/>
    </row>
    <row r="1375" spans="6:7">
      <c r="F1375" s="82"/>
      <c r="G1375" s="82"/>
    </row>
    <row r="1376" spans="6:7">
      <c r="F1376" s="82"/>
      <c r="G1376" s="82"/>
    </row>
    <row r="1377" spans="6:7">
      <c r="F1377" s="82"/>
      <c r="G1377" s="82"/>
    </row>
    <row r="1378" spans="6:7">
      <c r="F1378" s="82"/>
      <c r="G1378" s="82"/>
    </row>
    <row r="1379" spans="6:7">
      <c r="F1379" s="82"/>
      <c r="G1379" s="82"/>
    </row>
    <row r="1380" spans="6:7">
      <c r="F1380" s="82"/>
      <c r="G1380" s="82"/>
    </row>
    <row r="1381" spans="6:7">
      <c r="F1381" s="82"/>
      <c r="G1381" s="82"/>
    </row>
    <row r="1382" spans="6:7">
      <c r="F1382" s="82"/>
      <c r="G1382" s="82"/>
    </row>
    <row r="1383" spans="6:7">
      <c r="F1383" s="82"/>
      <c r="G1383" s="82"/>
    </row>
    <row r="1384" spans="6:7">
      <c r="F1384" s="82"/>
      <c r="G1384" s="82"/>
    </row>
    <row r="1385" spans="6:7">
      <c r="F1385" s="82"/>
      <c r="G1385" s="82"/>
    </row>
    <row r="1386" spans="6:7">
      <c r="F1386" s="82"/>
      <c r="G1386" s="82"/>
    </row>
    <row r="1387" spans="6:7">
      <c r="F1387" s="82"/>
      <c r="G1387" s="82"/>
    </row>
    <row r="1388" spans="6:7">
      <c r="F1388" s="82"/>
      <c r="G1388" s="82"/>
    </row>
    <row r="1389" spans="6:7">
      <c r="F1389" s="82"/>
      <c r="G1389" s="82"/>
    </row>
    <row r="1390" spans="6:7">
      <c r="F1390" s="82"/>
      <c r="G1390" s="82"/>
    </row>
    <row r="1391" spans="6:7">
      <c r="F1391" s="82"/>
      <c r="G1391" s="82"/>
    </row>
    <row r="1392" spans="6:7">
      <c r="F1392" s="82"/>
      <c r="G1392" s="82"/>
    </row>
    <row r="1393" spans="6:7">
      <c r="F1393" s="82"/>
      <c r="G1393" s="82"/>
    </row>
    <row r="1394" spans="6:7">
      <c r="F1394" s="82"/>
      <c r="G1394" s="82"/>
    </row>
    <row r="1395" spans="6:7">
      <c r="F1395" s="82"/>
      <c r="G1395" s="82"/>
    </row>
    <row r="1396" spans="6:7">
      <c r="F1396" s="82"/>
      <c r="G1396" s="82"/>
    </row>
    <row r="1397" spans="6:7">
      <c r="F1397" s="82"/>
      <c r="G1397" s="82"/>
    </row>
    <row r="1398" spans="6:7">
      <c r="F1398" s="82"/>
      <c r="G1398" s="82"/>
    </row>
    <row r="1399" spans="6:7">
      <c r="F1399" s="82"/>
      <c r="G1399" s="82"/>
    </row>
    <row r="1400" spans="6:7">
      <c r="F1400" s="82"/>
      <c r="G1400" s="82"/>
    </row>
    <row r="1401" spans="6:7">
      <c r="F1401" s="82"/>
      <c r="G1401" s="82"/>
    </row>
    <row r="1402" spans="6:7">
      <c r="F1402" s="82"/>
      <c r="G1402" s="82"/>
    </row>
    <row r="1403" spans="6:7">
      <c r="F1403" s="82"/>
      <c r="G1403" s="82"/>
    </row>
    <row r="1404" spans="6:7">
      <c r="F1404" s="82"/>
      <c r="G1404" s="82"/>
    </row>
    <row r="1405" spans="6:7">
      <c r="F1405" s="82"/>
      <c r="G1405" s="82"/>
    </row>
    <row r="1406" spans="6:7">
      <c r="F1406" s="82"/>
      <c r="G1406" s="82"/>
    </row>
    <row r="1407" spans="6:7">
      <c r="F1407" s="82"/>
      <c r="G1407" s="82"/>
    </row>
    <row r="1408" spans="6:7">
      <c r="F1408" s="82"/>
      <c r="G1408" s="82"/>
    </row>
    <row r="1409" spans="6:7">
      <c r="F1409" s="82"/>
      <c r="G1409" s="82"/>
    </row>
    <row r="1410" spans="6:7">
      <c r="F1410" s="82"/>
      <c r="G1410" s="82"/>
    </row>
    <row r="1411" spans="6:7">
      <c r="F1411" s="82"/>
      <c r="G1411" s="82"/>
    </row>
    <row r="1412" spans="6:7">
      <c r="F1412" s="82"/>
      <c r="G1412" s="82"/>
    </row>
    <row r="1413" spans="6:7">
      <c r="F1413" s="82"/>
      <c r="G1413" s="82"/>
    </row>
    <row r="1414" spans="6:7">
      <c r="F1414" s="82"/>
      <c r="G1414" s="82"/>
    </row>
    <row r="1415" spans="6:7">
      <c r="F1415" s="82"/>
      <c r="G1415" s="82"/>
    </row>
    <row r="1416" spans="6:7">
      <c r="F1416" s="82"/>
      <c r="G1416" s="82"/>
    </row>
    <row r="1417" spans="6:7">
      <c r="F1417" s="82"/>
      <c r="G1417" s="82"/>
    </row>
    <row r="1418" spans="6:7">
      <c r="F1418" s="82"/>
      <c r="G1418" s="82"/>
    </row>
    <row r="1419" spans="6:7">
      <c r="F1419" s="82"/>
      <c r="G1419" s="82"/>
    </row>
    <row r="1420" spans="6:7">
      <c r="F1420" s="82"/>
      <c r="G1420" s="82"/>
    </row>
    <row r="1421" spans="6:7">
      <c r="F1421" s="82"/>
      <c r="G1421" s="82"/>
    </row>
    <row r="1422" spans="6:7">
      <c r="F1422" s="82"/>
      <c r="G1422" s="82"/>
    </row>
    <row r="1423" spans="6:7">
      <c r="F1423" s="82"/>
      <c r="G1423" s="82"/>
    </row>
    <row r="1424" spans="6:7">
      <c r="F1424" s="82"/>
      <c r="G1424" s="82"/>
    </row>
    <row r="1425" spans="6:7">
      <c r="F1425" s="82"/>
      <c r="G1425" s="82"/>
    </row>
    <row r="1426" spans="6:7">
      <c r="F1426" s="82"/>
      <c r="G1426" s="82"/>
    </row>
    <row r="1427" spans="6:7">
      <c r="F1427" s="82"/>
      <c r="G1427" s="82"/>
    </row>
    <row r="1428" spans="6:7">
      <c r="F1428" s="82"/>
      <c r="G1428" s="82"/>
    </row>
    <row r="1429" spans="6:7">
      <c r="F1429" s="82"/>
      <c r="G1429" s="82"/>
    </row>
    <row r="1430" spans="6:7">
      <c r="F1430" s="82"/>
      <c r="G1430" s="82"/>
    </row>
    <row r="1431" spans="6:7">
      <c r="F1431" s="82"/>
      <c r="G1431" s="82"/>
    </row>
    <row r="1432" spans="6:7">
      <c r="F1432" s="82"/>
      <c r="G1432" s="82"/>
    </row>
    <row r="1433" spans="6:7">
      <c r="F1433" s="82"/>
      <c r="G1433" s="82"/>
    </row>
    <row r="1434" spans="6:7">
      <c r="F1434" s="82"/>
      <c r="G1434" s="82"/>
    </row>
    <row r="1435" spans="6:7">
      <c r="F1435" s="82"/>
      <c r="G1435" s="82"/>
    </row>
    <row r="1436" spans="6:7">
      <c r="F1436" s="82"/>
      <c r="G1436" s="82"/>
    </row>
    <row r="1437" spans="6:7">
      <c r="F1437" s="82"/>
      <c r="G1437" s="82"/>
    </row>
    <row r="1438" spans="6:7">
      <c r="F1438" s="82"/>
      <c r="G1438" s="82"/>
    </row>
    <row r="1439" spans="6:7">
      <c r="F1439" s="82"/>
      <c r="G1439" s="82"/>
    </row>
    <row r="1440" spans="6:7">
      <c r="F1440" s="82"/>
      <c r="G1440" s="82"/>
    </row>
    <row r="1441" spans="6:7">
      <c r="F1441" s="82"/>
      <c r="G1441" s="82"/>
    </row>
    <row r="1442" spans="6:7">
      <c r="F1442" s="82"/>
      <c r="G1442" s="82"/>
    </row>
    <row r="1443" spans="6:7">
      <c r="F1443" s="82"/>
      <c r="G1443" s="82"/>
    </row>
    <row r="1444" spans="6:7">
      <c r="F1444" s="82"/>
      <c r="G1444" s="82"/>
    </row>
    <row r="1445" spans="6:7">
      <c r="F1445" s="82"/>
      <c r="G1445" s="82"/>
    </row>
    <row r="1446" spans="6:7">
      <c r="F1446" s="82"/>
      <c r="G1446" s="82"/>
    </row>
    <row r="1447" spans="6:7">
      <c r="F1447" s="82"/>
      <c r="G1447" s="82"/>
    </row>
    <row r="1448" spans="6:7">
      <c r="F1448" s="82"/>
      <c r="G1448" s="82"/>
    </row>
    <row r="1449" spans="6:7">
      <c r="F1449" s="82"/>
      <c r="G1449" s="82"/>
    </row>
    <row r="1450" spans="6:7">
      <c r="F1450" s="82"/>
      <c r="G1450" s="82"/>
    </row>
    <row r="1451" spans="6:7">
      <c r="F1451" s="82"/>
      <c r="G1451" s="82"/>
    </row>
    <row r="1452" spans="6:7">
      <c r="F1452" s="82"/>
      <c r="G1452" s="82"/>
    </row>
    <row r="1453" spans="6:7">
      <c r="F1453" s="82"/>
      <c r="G1453" s="82"/>
    </row>
    <row r="1454" spans="6:7">
      <c r="F1454" s="82"/>
      <c r="G1454" s="82"/>
    </row>
    <row r="1455" spans="6:7">
      <c r="F1455" s="82"/>
      <c r="G1455" s="82"/>
    </row>
    <row r="1456" spans="6:7">
      <c r="F1456" s="82"/>
      <c r="G1456" s="82"/>
    </row>
    <row r="1457" spans="6:7">
      <c r="F1457" s="82"/>
      <c r="G1457" s="82"/>
    </row>
    <row r="1458" spans="6:7">
      <c r="F1458" s="82"/>
      <c r="G1458" s="82"/>
    </row>
    <row r="1459" spans="6:7">
      <c r="F1459" s="82"/>
      <c r="G1459" s="82"/>
    </row>
    <row r="1460" spans="6:7">
      <c r="F1460" s="82"/>
      <c r="G1460" s="82"/>
    </row>
    <row r="1461" spans="6:7">
      <c r="F1461" s="82"/>
      <c r="G1461" s="82"/>
    </row>
    <row r="1462" spans="6:7">
      <c r="F1462" s="82"/>
      <c r="G1462" s="82"/>
    </row>
    <row r="1463" spans="6:7">
      <c r="F1463" s="82"/>
      <c r="G1463" s="82"/>
    </row>
    <row r="1464" spans="6:7">
      <c r="F1464" s="82"/>
      <c r="G1464" s="82"/>
    </row>
    <row r="1465" spans="6:7">
      <c r="F1465" s="82"/>
      <c r="G1465" s="82"/>
    </row>
    <row r="1466" spans="6:7">
      <c r="F1466" s="82"/>
      <c r="G1466" s="82"/>
    </row>
    <row r="1467" spans="6:7">
      <c r="F1467" s="82"/>
      <c r="G1467" s="82"/>
    </row>
    <row r="1468" spans="6:7">
      <c r="F1468" s="82"/>
      <c r="G1468" s="82"/>
    </row>
    <row r="1469" spans="6:7">
      <c r="F1469" s="82"/>
      <c r="G1469" s="82"/>
    </row>
    <row r="1470" spans="6:7">
      <c r="F1470" s="82"/>
      <c r="G1470" s="82"/>
    </row>
    <row r="1471" spans="6:7">
      <c r="F1471" s="82"/>
      <c r="G1471" s="82"/>
    </row>
    <row r="1472" spans="6:7">
      <c r="F1472" s="82"/>
      <c r="G1472" s="82"/>
    </row>
    <row r="1473" spans="6:7">
      <c r="F1473" s="82"/>
      <c r="G1473" s="82"/>
    </row>
    <row r="1474" spans="6:7">
      <c r="F1474" s="82"/>
      <c r="G1474" s="82"/>
    </row>
    <row r="1475" spans="6:7">
      <c r="F1475" s="82"/>
      <c r="G1475" s="82"/>
    </row>
    <row r="1476" spans="6:7">
      <c r="F1476" s="82"/>
      <c r="G1476" s="82"/>
    </row>
    <row r="1477" spans="6:7">
      <c r="F1477" s="82"/>
      <c r="G1477" s="82"/>
    </row>
    <row r="1478" spans="6:7">
      <c r="F1478" s="82"/>
      <c r="G1478" s="82"/>
    </row>
    <row r="1479" spans="6:7">
      <c r="F1479" s="82"/>
      <c r="G1479" s="82"/>
    </row>
    <row r="1480" spans="6:7">
      <c r="F1480" s="82"/>
      <c r="G1480" s="82"/>
    </row>
    <row r="1481" spans="6:7">
      <c r="F1481" s="82"/>
      <c r="G1481" s="82"/>
    </row>
    <row r="1482" spans="6:7">
      <c r="F1482" s="82"/>
      <c r="G1482" s="82"/>
    </row>
    <row r="1483" spans="6:7">
      <c r="F1483" s="82"/>
      <c r="G1483" s="82"/>
    </row>
    <row r="1484" spans="6:7">
      <c r="F1484" s="82"/>
      <c r="G1484" s="82"/>
    </row>
    <row r="1485" spans="6:7">
      <c r="F1485" s="82"/>
      <c r="G1485" s="82"/>
    </row>
    <row r="1486" spans="6:7">
      <c r="F1486" s="82"/>
      <c r="G1486" s="82"/>
    </row>
    <row r="1487" spans="6:7">
      <c r="F1487" s="82"/>
      <c r="G1487" s="82"/>
    </row>
    <row r="1488" spans="6:7">
      <c r="F1488" s="82"/>
      <c r="G1488" s="82"/>
    </row>
    <row r="1489" spans="6:7">
      <c r="F1489" s="82"/>
      <c r="G1489" s="82"/>
    </row>
    <row r="1490" spans="6:7">
      <c r="F1490" s="82"/>
      <c r="G1490" s="82"/>
    </row>
    <row r="1491" spans="6:7">
      <c r="F1491" s="82"/>
      <c r="G1491" s="82"/>
    </row>
    <row r="1492" spans="6:7">
      <c r="F1492" s="82"/>
      <c r="G1492" s="82"/>
    </row>
    <row r="1493" spans="6:7">
      <c r="F1493" s="82"/>
      <c r="G1493" s="82"/>
    </row>
    <row r="1494" spans="6:7">
      <c r="F1494" s="82"/>
      <c r="G1494" s="82"/>
    </row>
    <row r="1495" spans="6:7">
      <c r="F1495" s="82"/>
      <c r="G1495" s="82"/>
    </row>
    <row r="1496" spans="6:7">
      <c r="F1496" s="82"/>
      <c r="G1496" s="82"/>
    </row>
    <row r="1497" spans="6:7">
      <c r="F1497" s="82"/>
      <c r="G1497" s="82"/>
    </row>
    <row r="1498" spans="6:7">
      <c r="F1498" s="82"/>
      <c r="G1498" s="82"/>
    </row>
    <row r="1499" spans="6:7">
      <c r="F1499" s="82"/>
      <c r="G1499" s="82"/>
    </row>
    <row r="1500" spans="6:7">
      <c r="F1500" s="82"/>
      <c r="G1500" s="82"/>
    </row>
    <row r="1501" spans="6:7">
      <c r="F1501" s="82"/>
      <c r="G1501" s="82"/>
    </row>
    <row r="1502" spans="6:7">
      <c r="F1502" s="82"/>
      <c r="G1502" s="82"/>
    </row>
    <row r="1503" spans="6:7">
      <c r="F1503" s="82"/>
      <c r="G1503" s="82"/>
    </row>
    <row r="1504" spans="6:7">
      <c r="F1504" s="82"/>
      <c r="G1504" s="82"/>
    </row>
    <row r="1505" spans="6:7">
      <c r="F1505" s="82"/>
      <c r="G1505" s="82"/>
    </row>
    <row r="1506" spans="6:7">
      <c r="F1506" s="82"/>
      <c r="G1506" s="82"/>
    </row>
    <row r="1507" spans="6:7">
      <c r="F1507" s="82"/>
      <c r="G1507" s="82"/>
    </row>
    <row r="1508" spans="6:7">
      <c r="F1508" s="82"/>
      <c r="G1508" s="82"/>
    </row>
    <row r="1509" spans="6:7">
      <c r="F1509" s="82"/>
      <c r="G1509" s="82"/>
    </row>
    <row r="1510" spans="6:7">
      <c r="F1510" s="82"/>
      <c r="G1510" s="82"/>
    </row>
    <row r="1511" spans="6:7">
      <c r="F1511" s="82"/>
      <c r="G1511" s="82"/>
    </row>
    <row r="1512" spans="6:7">
      <c r="F1512" s="82"/>
      <c r="G1512" s="82"/>
    </row>
    <row r="1513" spans="6:7">
      <c r="F1513" s="82"/>
      <c r="G1513" s="82"/>
    </row>
    <row r="1514" spans="6:7">
      <c r="F1514" s="82"/>
      <c r="G1514" s="82"/>
    </row>
    <row r="1515" spans="6:7">
      <c r="F1515" s="82"/>
      <c r="G1515" s="82"/>
    </row>
    <row r="1516" spans="6:7">
      <c r="F1516" s="82"/>
      <c r="G1516" s="82"/>
    </row>
    <row r="1517" spans="6:7">
      <c r="F1517" s="82"/>
      <c r="G1517" s="82"/>
    </row>
    <row r="1518" spans="6:7">
      <c r="F1518" s="82"/>
      <c r="G1518" s="82"/>
    </row>
    <row r="1519" spans="6:7">
      <c r="F1519" s="82"/>
      <c r="G1519" s="82"/>
    </row>
    <row r="1520" spans="6:7">
      <c r="F1520" s="82"/>
      <c r="G1520" s="82"/>
    </row>
    <row r="1521" spans="6:7">
      <c r="F1521" s="82"/>
      <c r="G1521" s="82"/>
    </row>
    <row r="1522" spans="6:7">
      <c r="F1522" s="82"/>
      <c r="G1522" s="82"/>
    </row>
    <row r="1523" spans="6:7">
      <c r="F1523" s="82"/>
      <c r="G1523" s="82"/>
    </row>
    <row r="1524" spans="6:7">
      <c r="F1524" s="82"/>
      <c r="G1524" s="82"/>
    </row>
    <row r="1525" spans="6:7">
      <c r="F1525" s="82"/>
      <c r="G1525" s="82"/>
    </row>
    <row r="1526" spans="6:7">
      <c r="F1526" s="82"/>
      <c r="G1526" s="82"/>
    </row>
    <row r="1527" spans="6:7">
      <c r="F1527" s="82"/>
      <c r="G1527" s="82"/>
    </row>
    <row r="1528" spans="6:7">
      <c r="F1528" s="82"/>
      <c r="G1528" s="82"/>
    </row>
    <row r="1529" spans="6:7">
      <c r="F1529" s="82"/>
      <c r="G1529" s="82"/>
    </row>
    <row r="1530" spans="6:7">
      <c r="F1530" s="82"/>
      <c r="G1530" s="82"/>
    </row>
    <row r="1531" spans="6:7">
      <c r="F1531" s="82"/>
      <c r="G1531" s="82"/>
    </row>
    <row r="1532" spans="6:7">
      <c r="F1532" s="82"/>
      <c r="G1532" s="82"/>
    </row>
    <row r="1533" spans="6:7">
      <c r="F1533" s="82"/>
      <c r="G1533" s="82"/>
    </row>
    <row r="1534" spans="6:7">
      <c r="F1534" s="82"/>
      <c r="G1534" s="82"/>
    </row>
    <row r="1535" spans="6:7">
      <c r="F1535" s="82"/>
      <c r="G1535" s="82"/>
    </row>
    <row r="1536" spans="6:7">
      <c r="F1536" s="82"/>
      <c r="G1536" s="82"/>
    </row>
    <row r="1537" spans="6:7">
      <c r="F1537" s="82"/>
      <c r="G1537" s="82"/>
    </row>
    <row r="1538" spans="6:7">
      <c r="F1538" s="82"/>
      <c r="G1538" s="82"/>
    </row>
    <row r="1539" spans="6:7">
      <c r="F1539" s="82"/>
      <c r="G1539" s="82"/>
    </row>
    <row r="1540" spans="6:7">
      <c r="F1540" s="82"/>
      <c r="G1540" s="82"/>
    </row>
    <row r="1541" spans="6:7">
      <c r="F1541" s="82"/>
      <c r="G1541" s="82"/>
    </row>
    <row r="1542" spans="6:7">
      <c r="F1542" s="82"/>
      <c r="G1542" s="82"/>
    </row>
    <row r="1543" spans="6:7">
      <c r="F1543" s="82"/>
      <c r="G1543" s="82"/>
    </row>
    <row r="1544" spans="6:7">
      <c r="F1544" s="82"/>
      <c r="G1544" s="82"/>
    </row>
    <row r="1545" spans="6:7">
      <c r="F1545" s="82"/>
      <c r="G1545" s="82"/>
    </row>
    <row r="1546" spans="6:7">
      <c r="F1546" s="82"/>
      <c r="G1546" s="82"/>
    </row>
    <row r="1547" spans="6:7">
      <c r="F1547" s="82"/>
      <c r="G1547" s="82"/>
    </row>
    <row r="1548" spans="6:7">
      <c r="F1548" s="82"/>
      <c r="G1548" s="82"/>
    </row>
    <row r="1549" spans="6:7">
      <c r="F1549" s="82"/>
      <c r="G1549" s="82"/>
    </row>
    <row r="1550" spans="6:7">
      <c r="F1550" s="82"/>
      <c r="G1550" s="82"/>
    </row>
    <row r="1551" spans="6:7">
      <c r="F1551" s="82"/>
      <c r="G1551" s="82"/>
    </row>
    <row r="1552" spans="6:7">
      <c r="F1552" s="82"/>
      <c r="G1552" s="82"/>
    </row>
    <row r="1553" spans="6:7">
      <c r="F1553" s="82"/>
      <c r="G1553" s="82"/>
    </row>
    <row r="1554" spans="6:7">
      <c r="F1554" s="82"/>
      <c r="G1554" s="82"/>
    </row>
    <row r="1555" spans="6:7">
      <c r="F1555" s="82"/>
      <c r="G1555" s="82"/>
    </row>
    <row r="1556" spans="6:7">
      <c r="F1556" s="82"/>
      <c r="G1556" s="82"/>
    </row>
    <row r="1557" spans="6:7">
      <c r="F1557" s="82"/>
      <c r="G1557" s="82"/>
    </row>
    <row r="1558" spans="6:7">
      <c r="F1558" s="82"/>
      <c r="G1558" s="82"/>
    </row>
    <row r="1559" spans="6:7">
      <c r="F1559" s="82"/>
      <c r="G1559" s="82"/>
    </row>
    <row r="1560" spans="6:7">
      <c r="F1560" s="82"/>
      <c r="G1560" s="82"/>
    </row>
    <row r="1561" spans="6:7">
      <c r="F1561" s="82"/>
      <c r="G1561" s="82"/>
    </row>
    <row r="1562" spans="6:7">
      <c r="F1562" s="82"/>
      <c r="G1562" s="82"/>
    </row>
    <row r="1563" spans="6:7">
      <c r="F1563" s="82"/>
      <c r="G1563" s="82"/>
    </row>
    <row r="1564" spans="6:7">
      <c r="F1564" s="82"/>
      <c r="G1564" s="82"/>
    </row>
    <row r="1565" spans="6:7">
      <c r="F1565" s="82"/>
      <c r="G1565" s="82"/>
    </row>
    <row r="1566" spans="6:7">
      <c r="F1566" s="82"/>
      <c r="G1566" s="82"/>
    </row>
    <row r="1567" spans="6:7">
      <c r="F1567" s="82"/>
      <c r="G1567" s="82"/>
    </row>
    <row r="1568" spans="6:7">
      <c r="F1568" s="82"/>
      <c r="G1568" s="82"/>
    </row>
    <row r="1569" spans="6:7">
      <c r="F1569" s="82"/>
      <c r="G1569" s="82"/>
    </row>
    <row r="1570" spans="6:7">
      <c r="F1570" s="82"/>
      <c r="G1570" s="82"/>
    </row>
    <row r="1571" spans="6:7">
      <c r="F1571" s="82"/>
      <c r="G1571" s="82"/>
    </row>
    <row r="1572" spans="6:7">
      <c r="F1572" s="82"/>
      <c r="G1572" s="82"/>
    </row>
    <row r="1573" spans="6:7">
      <c r="F1573" s="82"/>
      <c r="G1573" s="82"/>
    </row>
    <row r="1574" spans="6:7">
      <c r="F1574" s="82"/>
      <c r="G1574" s="82"/>
    </row>
    <row r="1575" spans="6:7">
      <c r="F1575" s="82"/>
      <c r="G1575" s="82"/>
    </row>
    <row r="1576" spans="6:7">
      <c r="F1576" s="82"/>
      <c r="G1576" s="82"/>
    </row>
    <row r="1577" spans="6:7">
      <c r="F1577" s="82"/>
      <c r="G1577" s="82"/>
    </row>
    <row r="1578" spans="6:7">
      <c r="F1578" s="82"/>
      <c r="G1578" s="82"/>
    </row>
    <row r="1579" spans="6:7">
      <c r="F1579" s="82"/>
      <c r="G1579" s="82"/>
    </row>
    <row r="1580" spans="6:7">
      <c r="F1580" s="82"/>
      <c r="G1580" s="82"/>
    </row>
    <row r="1581" spans="6:7">
      <c r="F1581" s="82"/>
      <c r="G1581" s="82"/>
    </row>
    <row r="1582" spans="6:7">
      <c r="F1582" s="82"/>
      <c r="G1582" s="82"/>
    </row>
    <row r="1583" spans="6:7">
      <c r="F1583" s="82"/>
      <c r="G1583" s="82"/>
    </row>
    <row r="1584" spans="6:7">
      <c r="F1584" s="82"/>
      <c r="G1584" s="82"/>
    </row>
    <row r="1585" spans="6:7">
      <c r="F1585" s="82"/>
      <c r="G1585" s="82"/>
    </row>
    <row r="1586" spans="6:7">
      <c r="F1586" s="82"/>
      <c r="G1586" s="82"/>
    </row>
    <row r="1587" spans="6:7">
      <c r="F1587" s="82"/>
      <c r="G1587" s="82"/>
    </row>
    <row r="1588" spans="6:7">
      <c r="F1588" s="82"/>
      <c r="G1588" s="82"/>
    </row>
    <row r="1589" spans="6:7">
      <c r="F1589" s="82"/>
      <c r="G1589" s="82"/>
    </row>
    <row r="1590" spans="6:7">
      <c r="F1590" s="82"/>
      <c r="G1590" s="82"/>
    </row>
    <row r="1591" spans="6:7">
      <c r="F1591" s="82"/>
      <c r="G1591" s="82"/>
    </row>
    <row r="1592" spans="6:7">
      <c r="F1592" s="82"/>
      <c r="G1592" s="82"/>
    </row>
    <row r="1593" spans="6:7">
      <c r="F1593" s="82"/>
      <c r="G1593" s="82"/>
    </row>
    <row r="1594" spans="6:7">
      <c r="F1594" s="82"/>
      <c r="G1594" s="82"/>
    </row>
    <row r="1595" spans="6:7">
      <c r="F1595" s="82"/>
      <c r="G1595" s="82"/>
    </row>
    <row r="1596" spans="6:7">
      <c r="F1596" s="82"/>
      <c r="G1596" s="82"/>
    </row>
    <row r="1597" spans="6:7">
      <c r="F1597" s="82"/>
      <c r="G1597" s="82"/>
    </row>
    <row r="1598" spans="6:7">
      <c r="F1598" s="82"/>
      <c r="G1598" s="82"/>
    </row>
    <row r="1599" spans="6:7">
      <c r="F1599" s="82"/>
      <c r="G1599" s="82"/>
    </row>
    <row r="1600" spans="6:7">
      <c r="F1600" s="82"/>
      <c r="G1600" s="82"/>
    </row>
    <row r="1601" spans="6:7">
      <c r="F1601" s="82"/>
      <c r="G1601" s="82"/>
    </row>
    <row r="1602" spans="6:7">
      <c r="F1602" s="82"/>
      <c r="G1602" s="82"/>
    </row>
    <row r="1603" spans="6:7">
      <c r="F1603" s="82"/>
      <c r="G1603" s="82"/>
    </row>
    <row r="1604" spans="6:7">
      <c r="F1604" s="82"/>
      <c r="G1604" s="82"/>
    </row>
    <row r="1605" spans="6:7">
      <c r="F1605" s="82"/>
      <c r="G1605" s="82"/>
    </row>
    <row r="1606" spans="6:7">
      <c r="F1606" s="82"/>
      <c r="G1606" s="82"/>
    </row>
    <row r="1607" spans="6:7">
      <c r="F1607" s="82"/>
      <c r="G1607" s="82"/>
    </row>
    <row r="1608" spans="6:7">
      <c r="F1608" s="82"/>
      <c r="G1608" s="82"/>
    </row>
    <row r="1609" spans="6:7">
      <c r="F1609" s="82"/>
      <c r="G1609" s="82"/>
    </row>
    <row r="1610" spans="6:7">
      <c r="F1610" s="82"/>
      <c r="G1610" s="82"/>
    </row>
    <row r="1611" spans="6:7">
      <c r="F1611" s="82"/>
      <c r="G1611" s="82"/>
    </row>
    <row r="1612" spans="6:7">
      <c r="F1612" s="82"/>
      <c r="G1612" s="82"/>
    </row>
    <row r="1613" spans="6:7">
      <c r="F1613" s="82"/>
      <c r="G1613" s="82"/>
    </row>
    <row r="1614" spans="6:7">
      <c r="F1614" s="82"/>
      <c r="G1614" s="82"/>
    </row>
    <row r="1615" spans="6:7">
      <c r="F1615" s="82"/>
      <c r="G1615" s="82"/>
    </row>
    <row r="1616" spans="6:7">
      <c r="F1616" s="82"/>
      <c r="G1616" s="82"/>
    </row>
    <row r="1617" spans="6:7">
      <c r="F1617" s="82"/>
      <c r="G1617" s="82"/>
    </row>
    <row r="1618" spans="6:7">
      <c r="F1618" s="82"/>
      <c r="G1618" s="82"/>
    </row>
    <row r="1619" spans="6:7">
      <c r="F1619" s="82"/>
      <c r="G1619" s="82"/>
    </row>
    <row r="1620" spans="6:7">
      <c r="F1620" s="82"/>
      <c r="G1620" s="82"/>
    </row>
    <row r="1621" spans="6:7">
      <c r="F1621" s="82"/>
      <c r="G1621" s="82"/>
    </row>
    <row r="1622" spans="6:7">
      <c r="F1622" s="82"/>
      <c r="G1622" s="82"/>
    </row>
    <row r="1623" spans="6:7">
      <c r="F1623" s="82"/>
      <c r="G1623" s="82"/>
    </row>
    <row r="1624" spans="6:7">
      <c r="F1624" s="82"/>
      <c r="G1624" s="82"/>
    </row>
    <row r="1625" spans="6:7">
      <c r="F1625" s="82"/>
      <c r="G1625" s="82"/>
    </row>
    <row r="1626" spans="6:7">
      <c r="F1626" s="82"/>
      <c r="G1626" s="82"/>
    </row>
    <row r="1627" spans="6:7">
      <c r="F1627" s="82"/>
      <c r="G1627" s="82"/>
    </row>
    <row r="1628" spans="6:7">
      <c r="F1628" s="82"/>
      <c r="G1628" s="82"/>
    </row>
    <row r="1629" spans="6:7">
      <c r="F1629" s="82"/>
      <c r="G1629" s="82"/>
    </row>
    <row r="1630" spans="6:7">
      <c r="F1630" s="82"/>
      <c r="G1630" s="82"/>
    </row>
    <row r="1631" spans="6:7">
      <c r="F1631" s="82"/>
      <c r="G1631" s="82"/>
    </row>
    <row r="1632" spans="6:7">
      <c r="F1632" s="82"/>
      <c r="G1632" s="82"/>
    </row>
    <row r="1633" spans="6:7">
      <c r="F1633" s="82"/>
      <c r="G1633" s="82"/>
    </row>
    <row r="1634" spans="6:7">
      <c r="F1634" s="82"/>
      <c r="G1634" s="82"/>
    </row>
    <row r="1635" spans="6:7">
      <c r="F1635" s="82"/>
      <c r="G1635" s="82"/>
    </row>
    <row r="1636" spans="6:7">
      <c r="F1636" s="82"/>
      <c r="G1636" s="82"/>
    </row>
    <row r="1637" spans="6:7">
      <c r="F1637" s="82"/>
      <c r="G1637" s="82"/>
    </row>
    <row r="1638" spans="6:7">
      <c r="F1638" s="82"/>
      <c r="G1638" s="82"/>
    </row>
    <row r="1639" spans="6:7">
      <c r="F1639" s="82"/>
      <c r="G1639" s="82"/>
    </row>
    <row r="1640" spans="6:7">
      <c r="F1640" s="82"/>
      <c r="G1640" s="82"/>
    </row>
    <row r="1641" spans="6:7">
      <c r="F1641" s="82"/>
      <c r="G1641" s="82"/>
    </row>
    <row r="1642" spans="6:7">
      <c r="F1642" s="82"/>
      <c r="G1642" s="82"/>
    </row>
    <row r="1643" spans="6:7">
      <c r="F1643" s="82"/>
      <c r="G1643" s="82"/>
    </row>
    <row r="1644" spans="6:7">
      <c r="F1644" s="82"/>
      <c r="G1644" s="82"/>
    </row>
    <row r="1645" spans="6:7">
      <c r="F1645" s="82"/>
      <c r="G1645" s="82"/>
    </row>
    <row r="1646" spans="6:7">
      <c r="F1646" s="82"/>
      <c r="G1646" s="82"/>
    </row>
    <row r="1647" spans="6:7">
      <c r="F1647" s="82"/>
      <c r="G1647" s="82"/>
    </row>
    <row r="1648" spans="6:7">
      <c r="F1648" s="82"/>
      <c r="G1648" s="82"/>
    </row>
    <row r="1649" spans="6:7">
      <c r="F1649" s="82"/>
      <c r="G1649" s="82"/>
    </row>
    <row r="1650" spans="6:7">
      <c r="F1650" s="82"/>
      <c r="G1650" s="82"/>
    </row>
    <row r="1651" spans="6:7">
      <c r="F1651" s="82"/>
      <c r="G1651" s="82"/>
    </row>
    <row r="1652" spans="6:7">
      <c r="F1652" s="82"/>
      <c r="G1652" s="82"/>
    </row>
    <row r="1653" spans="6:7">
      <c r="F1653" s="82"/>
      <c r="G1653" s="82"/>
    </row>
    <row r="1654" spans="6:7">
      <c r="F1654" s="82"/>
      <c r="G1654" s="82"/>
    </row>
    <row r="1655" spans="6:7">
      <c r="F1655" s="82"/>
      <c r="G1655" s="82"/>
    </row>
    <row r="1656" spans="6:7">
      <c r="F1656" s="82"/>
      <c r="G1656" s="82"/>
    </row>
    <row r="1657" spans="6:7">
      <c r="F1657" s="82"/>
      <c r="G1657" s="82"/>
    </row>
    <row r="1658" spans="6:7">
      <c r="F1658" s="82"/>
      <c r="G1658" s="82"/>
    </row>
    <row r="1659" spans="6:7">
      <c r="F1659" s="82"/>
      <c r="G1659" s="82"/>
    </row>
    <row r="1660" spans="6:7">
      <c r="F1660" s="82"/>
      <c r="G1660" s="82"/>
    </row>
    <row r="1661" spans="6:7">
      <c r="F1661" s="82"/>
      <c r="G1661" s="82"/>
    </row>
    <row r="1662" spans="6:7">
      <c r="F1662" s="82"/>
      <c r="G1662" s="82"/>
    </row>
    <row r="1663" spans="6:7">
      <c r="F1663" s="82"/>
      <c r="G1663" s="82"/>
    </row>
    <row r="1664" spans="6:7">
      <c r="F1664" s="82"/>
      <c r="G1664" s="82"/>
    </row>
    <row r="1665" spans="6:7">
      <c r="F1665" s="82"/>
      <c r="G1665" s="82"/>
    </row>
    <row r="1666" spans="6:7">
      <c r="F1666" s="82"/>
      <c r="G1666" s="82"/>
    </row>
    <row r="1667" spans="6:7">
      <c r="F1667" s="82"/>
      <c r="G1667" s="82"/>
    </row>
    <row r="1668" spans="6:7">
      <c r="F1668" s="82"/>
      <c r="G1668" s="82"/>
    </row>
    <row r="1669" spans="6:7">
      <c r="F1669" s="82"/>
      <c r="G1669" s="82"/>
    </row>
    <row r="1670" spans="6:7">
      <c r="F1670" s="82"/>
      <c r="G1670" s="82"/>
    </row>
    <row r="1671" spans="6:7">
      <c r="F1671" s="82"/>
      <c r="G1671" s="82"/>
    </row>
    <row r="1672" spans="6:7">
      <c r="F1672" s="82"/>
      <c r="G1672" s="82"/>
    </row>
    <row r="1673" spans="6:7">
      <c r="F1673" s="82"/>
      <c r="G1673" s="82"/>
    </row>
    <row r="1674" spans="6:7">
      <c r="F1674" s="82"/>
      <c r="G1674" s="82"/>
    </row>
    <row r="1675" spans="6:7">
      <c r="F1675" s="82"/>
      <c r="G1675" s="82"/>
    </row>
    <row r="1676" spans="6:7">
      <c r="F1676" s="82"/>
      <c r="G1676" s="82"/>
    </row>
    <row r="1677" spans="6:7">
      <c r="F1677" s="82"/>
      <c r="G1677" s="82"/>
    </row>
    <row r="1678" spans="6:7">
      <c r="F1678" s="82"/>
      <c r="G1678" s="82"/>
    </row>
    <row r="1679" spans="6:7">
      <c r="F1679" s="82"/>
      <c r="G1679" s="82"/>
    </row>
    <row r="1680" spans="6:7">
      <c r="F1680" s="82"/>
      <c r="G1680" s="82"/>
    </row>
    <row r="1681" spans="6:7">
      <c r="F1681" s="82"/>
      <c r="G1681" s="82"/>
    </row>
    <row r="1682" spans="6:7">
      <c r="F1682" s="82"/>
      <c r="G1682" s="82"/>
    </row>
    <row r="1683" spans="6:7">
      <c r="F1683" s="82"/>
      <c r="G1683" s="82"/>
    </row>
    <row r="1684" spans="6:7">
      <c r="F1684" s="82"/>
      <c r="G1684" s="82"/>
    </row>
    <row r="1685" spans="6:7">
      <c r="F1685" s="82"/>
      <c r="G1685" s="82"/>
    </row>
    <row r="1686" spans="6:7">
      <c r="F1686" s="82"/>
      <c r="G1686" s="82"/>
    </row>
    <row r="1687" spans="6:7">
      <c r="F1687" s="82"/>
      <c r="G1687" s="82"/>
    </row>
    <row r="1688" spans="6:7">
      <c r="F1688" s="82"/>
      <c r="G1688" s="82"/>
    </row>
    <row r="1689" spans="6:7">
      <c r="F1689" s="82"/>
      <c r="G1689" s="82"/>
    </row>
    <row r="1690" spans="6:7">
      <c r="F1690" s="82"/>
      <c r="G1690" s="82"/>
    </row>
    <row r="1691" spans="6:7">
      <c r="F1691" s="82"/>
      <c r="G1691" s="82"/>
    </row>
    <row r="1692" spans="6:7">
      <c r="F1692" s="82"/>
      <c r="G1692" s="82"/>
    </row>
    <row r="1693" spans="6:7">
      <c r="F1693" s="82"/>
      <c r="G1693" s="82"/>
    </row>
    <row r="1694" spans="6:7">
      <c r="F1694" s="82"/>
      <c r="G1694" s="82"/>
    </row>
    <row r="1695" spans="6:7">
      <c r="F1695" s="82"/>
      <c r="G1695" s="82"/>
    </row>
    <row r="1696" spans="6:7">
      <c r="F1696" s="82"/>
      <c r="G1696" s="82"/>
    </row>
    <row r="1697" spans="6:7">
      <c r="F1697" s="82"/>
      <c r="G1697" s="82"/>
    </row>
    <row r="1698" spans="6:7">
      <c r="F1698" s="82"/>
      <c r="G1698" s="82"/>
    </row>
    <row r="1699" spans="6:7">
      <c r="F1699" s="82"/>
      <c r="G1699" s="82"/>
    </row>
    <row r="1700" spans="6:7">
      <c r="F1700" s="82"/>
      <c r="G1700" s="82"/>
    </row>
    <row r="1701" spans="6:7">
      <c r="F1701" s="82"/>
      <c r="G1701" s="82"/>
    </row>
    <row r="1702" spans="6:7">
      <c r="F1702" s="82"/>
      <c r="G1702" s="82"/>
    </row>
    <row r="1703" spans="6:7">
      <c r="F1703" s="82"/>
      <c r="G1703" s="82"/>
    </row>
    <row r="1704" spans="6:7">
      <c r="F1704" s="82"/>
      <c r="G1704" s="82"/>
    </row>
    <row r="1705" spans="6:7">
      <c r="F1705" s="82"/>
      <c r="G1705" s="82"/>
    </row>
    <row r="1706" spans="6:7">
      <c r="F1706" s="82"/>
      <c r="G1706" s="82"/>
    </row>
    <row r="1707" spans="6:7">
      <c r="F1707" s="82"/>
      <c r="G1707" s="82"/>
    </row>
    <row r="1708" spans="6:7">
      <c r="F1708" s="82"/>
      <c r="G1708" s="82"/>
    </row>
    <row r="1709" spans="6:7">
      <c r="F1709" s="82"/>
      <c r="G1709" s="82"/>
    </row>
    <row r="1710" spans="6:7">
      <c r="F1710" s="82"/>
      <c r="G1710" s="82"/>
    </row>
    <row r="1711" spans="6:7">
      <c r="F1711" s="82"/>
      <c r="G1711" s="82"/>
    </row>
    <row r="1712" spans="6:7">
      <c r="F1712" s="82"/>
      <c r="G1712" s="82"/>
    </row>
    <row r="1713" spans="6:7">
      <c r="F1713" s="82"/>
      <c r="G1713" s="82"/>
    </row>
    <row r="1714" spans="6:7">
      <c r="F1714" s="82"/>
      <c r="G1714" s="82"/>
    </row>
    <row r="1715" spans="6:7">
      <c r="F1715" s="82"/>
      <c r="G1715" s="82"/>
    </row>
    <row r="1716" spans="6:7">
      <c r="F1716" s="82"/>
      <c r="G1716" s="82"/>
    </row>
    <row r="1717" spans="6:7">
      <c r="F1717" s="82"/>
      <c r="G1717" s="82"/>
    </row>
    <row r="1718" spans="6:7">
      <c r="F1718" s="82"/>
      <c r="G1718" s="82"/>
    </row>
    <row r="1719" spans="6:7">
      <c r="F1719" s="82"/>
      <c r="G1719" s="82"/>
    </row>
    <row r="1720" spans="6:7">
      <c r="F1720" s="82"/>
      <c r="G1720" s="82"/>
    </row>
    <row r="1721" spans="6:7">
      <c r="F1721" s="82"/>
      <c r="G1721" s="82"/>
    </row>
    <row r="1722" spans="6:7">
      <c r="F1722" s="82"/>
      <c r="G1722" s="82"/>
    </row>
    <row r="1723" spans="6:7">
      <c r="F1723" s="82"/>
      <c r="G1723" s="82"/>
    </row>
    <row r="1724" spans="6:7">
      <c r="F1724" s="82"/>
      <c r="G1724" s="82"/>
    </row>
    <row r="1725" spans="6:7">
      <c r="F1725" s="82"/>
      <c r="G1725" s="82"/>
    </row>
    <row r="1726" spans="6:7">
      <c r="F1726" s="82"/>
      <c r="G1726" s="82"/>
    </row>
    <row r="1727" spans="6:7">
      <c r="F1727" s="82"/>
      <c r="G1727" s="82"/>
    </row>
    <row r="1728" spans="6:7">
      <c r="F1728" s="82"/>
      <c r="G1728" s="82"/>
    </row>
    <row r="1729" spans="6:7">
      <c r="F1729" s="82"/>
      <c r="G1729" s="82"/>
    </row>
    <row r="1730" spans="6:7">
      <c r="F1730" s="82"/>
      <c r="G1730" s="82"/>
    </row>
    <row r="1731" spans="6:7">
      <c r="F1731" s="82"/>
      <c r="G1731" s="82"/>
    </row>
    <row r="1732" spans="6:7">
      <c r="F1732" s="82"/>
      <c r="G1732" s="82"/>
    </row>
    <row r="1733" spans="6:7">
      <c r="F1733" s="82"/>
      <c r="G1733" s="82"/>
    </row>
    <row r="1734" spans="6:7">
      <c r="F1734" s="82"/>
      <c r="G1734" s="82"/>
    </row>
    <row r="1735" spans="6:7">
      <c r="F1735" s="82"/>
      <c r="G1735" s="82"/>
    </row>
    <row r="1736" spans="6:7">
      <c r="F1736" s="82"/>
      <c r="G1736" s="82"/>
    </row>
    <row r="1737" spans="6:7">
      <c r="F1737" s="82"/>
      <c r="G1737" s="82"/>
    </row>
    <row r="1738" spans="6:7">
      <c r="F1738" s="82"/>
      <c r="G1738" s="82"/>
    </row>
    <row r="1739" spans="6:7">
      <c r="F1739" s="82"/>
      <c r="G1739" s="82"/>
    </row>
    <row r="1740" spans="6:7">
      <c r="F1740" s="82"/>
      <c r="G1740" s="82"/>
    </row>
    <row r="1741" spans="6:7">
      <c r="F1741" s="82"/>
      <c r="G1741" s="82"/>
    </row>
    <row r="1742" spans="6:7">
      <c r="F1742" s="82"/>
      <c r="G1742" s="82"/>
    </row>
    <row r="1743" spans="6:7">
      <c r="F1743" s="82"/>
      <c r="G1743" s="82"/>
    </row>
    <row r="1744" spans="6:7">
      <c r="F1744" s="82"/>
      <c r="G1744" s="82"/>
    </row>
    <row r="1745" spans="6:7">
      <c r="F1745" s="82"/>
      <c r="G1745" s="82"/>
    </row>
    <row r="1746" spans="6:7">
      <c r="F1746" s="82"/>
      <c r="G1746" s="82"/>
    </row>
    <row r="1747" spans="6:7">
      <c r="F1747" s="82"/>
      <c r="G1747" s="82"/>
    </row>
    <row r="1748" spans="6:7">
      <c r="F1748" s="82"/>
      <c r="G1748" s="82"/>
    </row>
    <row r="1749" spans="6:7">
      <c r="F1749" s="82"/>
      <c r="G1749" s="82"/>
    </row>
    <row r="1750" spans="6:7">
      <c r="F1750" s="82"/>
      <c r="G1750" s="82"/>
    </row>
    <row r="1751" spans="6:7">
      <c r="F1751" s="82"/>
      <c r="G1751" s="82"/>
    </row>
    <row r="1752" spans="6:7">
      <c r="F1752" s="82"/>
      <c r="G1752" s="82"/>
    </row>
    <row r="1753" spans="6:7">
      <c r="F1753" s="82"/>
      <c r="G1753" s="82"/>
    </row>
    <row r="1754" spans="6:7">
      <c r="F1754" s="82"/>
      <c r="G1754" s="82"/>
    </row>
    <row r="1755" spans="6:7">
      <c r="F1755" s="82"/>
      <c r="G1755" s="82"/>
    </row>
    <row r="1756" spans="6:7">
      <c r="F1756" s="82"/>
      <c r="G1756" s="82"/>
    </row>
    <row r="1757" spans="6:7">
      <c r="F1757" s="82"/>
      <c r="G1757" s="82"/>
    </row>
    <row r="1758" spans="6:7">
      <c r="F1758" s="82"/>
      <c r="G1758" s="82"/>
    </row>
    <row r="1759" spans="6:7">
      <c r="F1759" s="82"/>
      <c r="G1759" s="82"/>
    </row>
    <row r="1760" spans="6:7">
      <c r="F1760" s="82"/>
      <c r="G1760" s="82"/>
    </row>
    <row r="1761" spans="6:7">
      <c r="F1761" s="82"/>
      <c r="G1761" s="82"/>
    </row>
    <row r="1762" spans="6:7">
      <c r="F1762" s="82"/>
      <c r="G1762" s="82"/>
    </row>
    <row r="1763" spans="6:7">
      <c r="F1763" s="82"/>
      <c r="G1763" s="82"/>
    </row>
    <row r="1764" spans="6:7">
      <c r="F1764" s="82"/>
      <c r="G1764" s="82"/>
    </row>
    <row r="1765" spans="6:7">
      <c r="F1765" s="82"/>
      <c r="G1765" s="82"/>
    </row>
    <row r="1766" spans="6:7">
      <c r="F1766" s="82"/>
      <c r="G1766" s="82"/>
    </row>
    <row r="1767" spans="6:7">
      <c r="F1767" s="82"/>
      <c r="G1767" s="82"/>
    </row>
    <row r="1768" spans="6:7">
      <c r="F1768" s="82"/>
      <c r="G1768" s="82"/>
    </row>
    <row r="1769" spans="6:7">
      <c r="F1769" s="82"/>
      <c r="G1769" s="82"/>
    </row>
    <row r="1770" spans="6:7">
      <c r="F1770" s="82"/>
      <c r="G1770" s="82"/>
    </row>
    <row r="1771" spans="6:7">
      <c r="F1771" s="82"/>
      <c r="G1771" s="82"/>
    </row>
    <row r="1772" spans="6:7">
      <c r="F1772" s="82"/>
      <c r="G1772" s="82"/>
    </row>
    <row r="1773" spans="6:7">
      <c r="F1773" s="82"/>
      <c r="G1773" s="82"/>
    </row>
    <row r="1774" spans="6:7">
      <c r="F1774" s="82"/>
      <c r="G1774" s="82"/>
    </row>
    <row r="1775" spans="6:7">
      <c r="F1775" s="82"/>
      <c r="G1775" s="82"/>
    </row>
    <row r="1776" spans="6:7">
      <c r="F1776" s="82"/>
      <c r="G1776" s="82"/>
    </row>
    <row r="1777" spans="6:7">
      <c r="F1777" s="82"/>
      <c r="G1777" s="82"/>
    </row>
    <row r="1778" spans="6:7">
      <c r="F1778" s="82"/>
      <c r="G1778" s="82"/>
    </row>
    <row r="1779" spans="6:7">
      <c r="F1779" s="82"/>
      <c r="G1779" s="82"/>
    </row>
    <row r="1780" spans="6:7">
      <c r="F1780" s="82"/>
      <c r="G1780" s="82"/>
    </row>
    <row r="1781" spans="6:7">
      <c r="F1781" s="82"/>
      <c r="G1781" s="82"/>
    </row>
    <row r="1782" spans="6:7">
      <c r="F1782" s="82"/>
      <c r="G1782" s="82"/>
    </row>
    <row r="1783" spans="6:7">
      <c r="F1783" s="82"/>
      <c r="G1783" s="82"/>
    </row>
    <row r="1784" spans="6:7">
      <c r="F1784" s="82"/>
      <c r="G1784" s="82"/>
    </row>
    <row r="1785" spans="6:7">
      <c r="F1785" s="82"/>
      <c r="G1785" s="82"/>
    </row>
    <row r="1786" spans="6:7">
      <c r="F1786" s="82"/>
      <c r="G1786" s="82"/>
    </row>
    <row r="1787" spans="6:7">
      <c r="F1787" s="82"/>
      <c r="G1787" s="82"/>
    </row>
    <row r="1788" spans="6:7">
      <c r="F1788" s="82"/>
      <c r="G1788" s="82"/>
    </row>
    <row r="1789" spans="6:7">
      <c r="F1789" s="82"/>
      <c r="G1789" s="82"/>
    </row>
    <row r="1790" spans="6:7">
      <c r="F1790" s="82"/>
      <c r="G1790" s="82"/>
    </row>
    <row r="1791" spans="6:7">
      <c r="F1791" s="82"/>
      <c r="G1791" s="82"/>
    </row>
    <row r="1792" spans="6:7">
      <c r="F1792" s="82"/>
      <c r="G1792" s="82"/>
    </row>
    <row r="1793" spans="6:7">
      <c r="F1793" s="82"/>
      <c r="G1793" s="82"/>
    </row>
    <row r="1794" spans="6:7">
      <c r="F1794" s="82"/>
      <c r="G1794" s="82"/>
    </row>
    <row r="1795" spans="6:7">
      <c r="F1795" s="82"/>
      <c r="G1795" s="82"/>
    </row>
    <row r="1796" spans="6:7">
      <c r="F1796" s="82"/>
      <c r="G1796" s="82"/>
    </row>
    <row r="1797" spans="6:7">
      <c r="F1797" s="82"/>
      <c r="G1797" s="82"/>
    </row>
    <row r="1798" spans="6:7">
      <c r="F1798" s="82"/>
      <c r="G1798" s="82"/>
    </row>
    <row r="1799" spans="6:7">
      <c r="F1799" s="82"/>
      <c r="G1799" s="82"/>
    </row>
    <row r="1800" spans="6:7">
      <c r="F1800" s="82"/>
      <c r="G1800" s="82"/>
    </row>
    <row r="1801" spans="6:7">
      <c r="F1801" s="82"/>
      <c r="G1801" s="82"/>
    </row>
    <row r="1802" spans="6:7">
      <c r="F1802" s="82"/>
      <c r="G1802" s="82"/>
    </row>
    <row r="1803" spans="6:7">
      <c r="F1803" s="82"/>
      <c r="G1803" s="82"/>
    </row>
    <row r="1804" spans="6:7">
      <c r="F1804" s="82"/>
      <c r="G1804" s="82"/>
    </row>
    <row r="1805" spans="6:7">
      <c r="F1805" s="82"/>
      <c r="G1805" s="82"/>
    </row>
    <row r="1806" spans="6:7">
      <c r="F1806" s="82"/>
      <c r="G1806" s="82"/>
    </row>
    <row r="1807" spans="6:7">
      <c r="F1807" s="82"/>
      <c r="G1807" s="82"/>
    </row>
    <row r="1808" spans="6:7">
      <c r="F1808" s="82"/>
      <c r="G1808" s="82"/>
    </row>
    <row r="1809" spans="6:7">
      <c r="F1809" s="82"/>
      <c r="G1809" s="82"/>
    </row>
    <row r="1810" spans="6:7">
      <c r="F1810" s="82"/>
      <c r="G1810" s="82"/>
    </row>
    <row r="1811" spans="6:7">
      <c r="F1811" s="82"/>
      <c r="G1811" s="82"/>
    </row>
    <row r="1812" spans="6:7">
      <c r="F1812" s="82"/>
      <c r="G1812" s="82"/>
    </row>
    <row r="1813" spans="6:7">
      <c r="F1813" s="82"/>
      <c r="G1813" s="82"/>
    </row>
    <row r="1814" spans="6:7">
      <c r="F1814" s="82"/>
      <c r="G1814" s="82"/>
    </row>
    <row r="1815" spans="6:7">
      <c r="F1815" s="82"/>
      <c r="G1815" s="82"/>
    </row>
    <row r="1816" spans="6:7">
      <c r="F1816" s="82"/>
      <c r="G1816" s="82"/>
    </row>
    <row r="1817" spans="6:7">
      <c r="F1817" s="82"/>
      <c r="G1817" s="82"/>
    </row>
    <row r="1818" spans="6:7">
      <c r="F1818" s="82"/>
      <c r="G1818" s="82"/>
    </row>
    <row r="1819" spans="6:7">
      <c r="F1819" s="82"/>
      <c r="G1819" s="82"/>
    </row>
    <row r="1820" spans="6:7">
      <c r="F1820" s="82"/>
      <c r="G1820" s="82"/>
    </row>
    <row r="1821" spans="6:7">
      <c r="F1821" s="82"/>
      <c r="G1821" s="82"/>
    </row>
    <row r="1822" spans="6:7">
      <c r="F1822" s="82"/>
      <c r="G1822" s="82"/>
    </row>
    <row r="1823" spans="6:7">
      <c r="F1823" s="82"/>
      <c r="G1823" s="82"/>
    </row>
    <row r="1824" spans="6:7">
      <c r="F1824" s="82"/>
      <c r="G1824" s="82"/>
    </row>
    <row r="1825" spans="6:7">
      <c r="F1825" s="82"/>
      <c r="G1825" s="82"/>
    </row>
    <row r="1826" spans="6:7">
      <c r="F1826" s="82"/>
      <c r="G1826" s="82"/>
    </row>
    <row r="1827" spans="6:7">
      <c r="F1827" s="82"/>
      <c r="G1827" s="82"/>
    </row>
    <row r="1828" spans="6:7">
      <c r="F1828" s="82"/>
      <c r="G1828" s="82"/>
    </row>
    <row r="1829" spans="6:7">
      <c r="F1829" s="82"/>
      <c r="G1829" s="82"/>
    </row>
    <row r="1830" spans="6:7">
      <c r="F1830" s="82"/>
      <c r="G1830" s="82"/>
    </row>
    <row r="1831" spans="6:7">
      <c r="F1831" s="82"/>
      <c r="G1831" s="82"/>
    </row>
    <row r="1832" spans="6:7">
      <c r="F1832" s="82"/>
      <c r="G1832" s="82"/>
    </row>
    <row r="1833" spans="6:7">
      <c r="F1833" s="82"/>
      <c r="G1833" s="82"/>
    </row>
    <row r="1834" spans="6:7">
      <c r="F1834" s="82"/>
      <c r="G1834" s="82"/>
    </row>
    <row r="1835" spans="6:7">
      <c r="F1835" s="82"/>
      <c r="G1835" s="82"/>
    </row>
    <row r="1836" spans="6:7">
      <c r="F1836" s="82"/>
      <c r="G1836" s="82"/>
    </row>
    <row r="1837" spans="6:7">
      <c r="F1837" s="82"/>
      <c r="G1837" s="82"/>
    </row>
    <row r="1838" spans="6:7">
      <c r="F1838" s="82"/>
      <c r="G1838" s="82"/>
    </row>
    <row r="1839" spans="6:7">
      <c r="F1839" s="82"/>
      <c r="G1839" s="82"/>
    </row>
    <row r="1840" spans="6:7">
      <c r="F1840" s="82"/>
      <c r="G1840" s="82"/>
    </row>
    <row r="1841" spans="6:7">
      <c r="F1841" s="82"/>
      <c r="G1841" s="82"/>
    </row>
    <row r="1842" spans="6:7">
      <c r="F1842" s="82"/>
      <c r="G1842" s="82"/>
    </row>
    <row r="1843" spans="6:7">
      <c r="F1843" s="82"/>
      <c r="G1843" s="82"/>
    </row>
    <row r="1844" spans="6:7">
      <c r="F1844" s="82"/>
      <c r="G1844" s="82"/>
    </row>
    <row r="1845" spans="6:7">
      <c r="F1845" s="82"/>
      <c r="G1845" s="82"/>
    </row>
    <row r="1846" spans="6:7">
      <c r="F1846" s="82"/>
      <c r="G1846" s="82"/>
    </row>
    <row r="1847" spans="6:7">
      <c r="F1847" s="82"/>
      <c r="G1847" s="82"/>
    </row>
    <row r="1848" spans="6:7">
      <c r="F1848" s="82"/>
      <c r="G1848" s="82"/>
    </row>
    <row r="1849" spans="6:7">
      <c r="F1849" s="82"/>
      <c r="G1849" s="82"/>
    </row>
    <row r="1850" spans="6:7">
      <c r="F1850" s="82"/>
      <c r="G1850" s="82"/>
    </row>
    <row r="1851" spans="6:7">
      <c r="F1851" s="82"/>
      <c r="G1851" s="82"/>
    </row>
    <row r="1852" spans="6:7">
      <c r="F1852" s="82"/>
      <c r="G1852" s="82"/>
    </row>
    <row r="1853" spans="6:7">
      <c r="F1853" s="82"/>
      <c r="G1853" s="82"/>
    </row>
    <row r="1854" spans="6:7">
      <c r="F1854" s="82"/>
      <c r="G1854" s="82"/>
    </row>
    <row r="1855" spans="6:7">
      <c r="F1855" s="82"/>
      <c r="G1855" s="82"/>
    </row>
    <row r="1856" spans="6:7">
      <c r="F1856" s="82"/>
      <c r="G1856" s="82"/>
    </row>
    <row r="1857" spans="6:7">
      <c r="F1857" s="82"/>
      <c r="G1857" s="82"/>
    </row>
    <row r="1858" spans="6:7">
      <c r="F1858" s="82"/>
      <c r="G1858" s="82"/>
    </row>
    <row r="1859" spans="6:7">
      <c r="F1859" s="82"/>
      <c r="G1859" s="82"/>
    </row>
    <row r="1860" spans="6:7">
      <c r="F1860" s="82"/>
      <c r="G1860" s="82"/>
    </row>
    <row r="1861" spans="6:7">
      <c r="F1861" s="82"/>
      <c r="G1861" s="82"/>
    </row>
    <row r="1862" spans="6:7">
      <c r="F1862" s="82"/>
      <c r="G1862" s="82"/>
    </row>
    <row r="1863" spans="6:7">
      <c r="F1863" s="82"/>
      <c r="G1863" s="82"/>
    </row>
    <row r="1864" spans="6:7">
      <c r="F1864" s="82"/>
      <c r="G1864" s="82"/>
    </row>
    <row r="1865" spans="6:7">
      <c r="F1865" s="82"/>
      <c r="G1865" s="82"/>
    </row>
    <row r="1866" spans="6:7">
      <c r="F1866" s="82"/>
      <c r="G1866" s="82"/>
    </row>
    <row r="1867" spans="6:7">
      <c r="F1867" s="82"/>
      <c r="G1867" s="82"/>
    </row>
    <row r="1868" spans="6:7">
      <c r="F1868" s="82"/>
      <c r="G1868" s="82"/>
    </row>
    <row r="1869" spans="6:7">
      <c r="F1869" s="82"/>
      <c r="G1869" s="82"/>
    </row>
    <row r="1870" spans="6:7">
      <c r="F1870" s="82"/>
      <c r="G1870" s="82"/>
    </row>
    <row r="1871" spans="6:7">
      <c r="F1871" s="82"/>
      <c r="G1871" s="82"/>
    </row>
    <row r="1872" spans="6:7">
      <c r="F1872" s="82"/>
      <c r="G1872" s="82"/>
    </row>
    <row r="1873" spans="6:7">
      <c r="F1873" s="82"/>
      <c r="G1873" s="82"/>
    </row>
    <row r="1874" spans="6:7">
      <c r="F1874" s="82"/>
      <c r="G1874" s="82"/>
    </row>
    <row r="1875" spans="6:7">
      <c r="F1875" s="82"/>
      <c r="G1875" s="82"/>
    </row>
    <row r="1876" spans="6:7">
      <c r="F1876" s="82"/>
      <c r="G1876" s="82"/>
    </row>
    <row r="1877" spans="6:7">
      <c r="F1877" s="82"/>
      <c r="G1877" s="82"/>
    </row>
    <row r="1878" spans="6:7">
      <c r="F1878" s="82"/>
      <c r="G1878" s="82"/>
    </row>
    <row r="1879" spans="6:7">
      <c r="F1879" s="82"/>
      <c r="G1879" s="82"/>
    </row>
    <row r="1880" spans="6:7">
      <c r="F1880" s="82"/>
      <c r="G1880" s="82"/>
    </row>
    <row r="1881" spans="6:7">
      <c r="F1881" s="82"/>
      <c r="G1881" s="82"/>
    </row>
    <row r="1882" spans="6:7">
      <c r="F1882" s="82"/>
      <c r="G1882" s="82"/>
    </row>
    <row r="1883" spans="6:7">
      <c r="F1883" s="82"/>
      <c r="G1883" s="82"/>
    </row>
    <row r="1884" spans="6:7">
      <c r="F1884" s="82"/>
      <c r="G1884" s="82"/>
    </row>
    <row r="1885" spans="6:7">
      <c r="F1885" s="82"/>
      <c r="G1885" s="82"/>
    </row>
    <row r="1886" spans="6:7">
      <c r="F1886" s="82"/>
      <c r="G1886" s="82"/>
    </row>
    <row r="1887" spans="6:7">
      <c r="F1887" s="82"/>
      <c r="G1887" s="82"/>
    </row>
    <row r="1888" spans="6:7">
      <c r="F1888" s="82"/>
      <c r="G1888" s="82"/>
    </row>
    <row r="1889" spans="6:7">
      <c r="F1889" s="82"/>
      <c r="G1889" s="82"/>
    </row>
    <row r="1890" spans="6:7">
      <c r="F1890" s="82"/>
      <c r="G1890" s="82"/>
    </row>
    <row r="1891" spans="6:7">
      <c r="F1891" s="82"/>
      <c r="G1891" s="82"/>
    </row>
    <row r="1892" spans="6:7">
      <c r="F1892" s="82"/>
      <c r="G1892" s="82"/>
    </row>
    <row r="1893" spans="6:7">
      <c r="F1893" s="82"/>
      <c r="G1893" s="82"/>
    </row>
    <row r="1894" spans="6:7">
      <c r="F1894" s="82"/>
      <c r="G1894" s="82"/>
    </row>
    <row r="1895" spans="6:7">
      <c r="F1895" s="82"/>
      <c r="G1895" s="82"/>
    </row>
    <row r="1896" spans="6:7">
      <c r="F1896" s="82"/>
      <c r="G1896" s="82"/>
    </row>
    <row r="1897" spans="6:7">
      <c r="F1897" s="82"/>
      <c r="G1897" s="82"/>
    </row>
    <row r="1898" spans="6:7">
      <c r="F1898" s="82"/>
      <c r="G1898" s="82"/>
    </row>
    <row r="1899" spans="6:7">
      <c r="F1899" s="82"/>
      <c r="G1899" s="82"/>
    </row>
    <row r="1900" spans="6:7">
      <c r="F1900" s="82"/>
      <c r="G1900" s="82"/>
    </row>
    <row r="1901" spans="6:7">
      <c r="F1901" s="82"/>
      <c r="G1901" s="82"/>
    </row>
    <row r="1902" spans="6:7">
      <c r="F1902" s="82"/>
      <c r="G1902" s="82"/>
    </row>
    <row r="1903" spans="6:7">
      <c r="F1903" s="82"/>
      <c r="G1903" s="82"/>
    </row>
    <row r="1904" spans="6:7">
      <c r="F1904" s="82"/>
      <c r="G1904" s="82"/>
    </row>
    <row r="1905" spans="6:7">
      <c r="F1905" s="82"/>
      <c r="G1905" s="82"/>
    </row>
    <row r="1906" spans="6:7">
      <c r="F1906" s="82"/>
      <c r="G1906" s="82"/>
    </row>
    <row r="1907" spans="6:7">
      <c r="F1907" s="82"/>
      <c r="G1907" s="82"/>
    </row>
    <row r="1908" spans="6:7">
      <c r="F1908" s="82"/>
      <c r="G1908" s="82"/>
    </row>
    <row r="1909" spans="6:7">
      <c r="F1909" s="82"/>
      <c r="G1909" s="82"/>
    </row>
    <row r="1910" spans="6:7">
      <c r="F1910" s="82"/>
      <c r="G1910" s="82"/>
    </row>
    <row r="1911" spans="6:7">
      <c r="F1911" s="82"/>
      <c r="G1911" s="82"/>
    </row>
    <row r="1912" spans="6:7">
      <c r="F1912" s="82"/>
      <c r="G1912" s="82"/>
    </row>
    <row r="1913" spans="6:7">
      <c r="F1913" s="82"/>
      <c r="G1913" s="82"/>
    </row>
    <row r="1914" spans="6:7">
      <c r="F1914" s="82"/>
      <c r="G1914" s="82"/>
    </row>
    <row r="1915" spans="6:7">
      <c r="F1915" s="82"/>
      <c r="G1915" s="82"/>
    </row>
    <row r="1916" spans="6:7">
      <c r="F1916" s="82"/>
      <c r="G1916" s="82"/>
    </row>
    <row r="1917" spans="6:7">
      <c r="F1917" s="82"/>
      <c r="G1917" s="82"/>
    </row>
    <row r="1918" spans="6:7">
      <c r="F1918" s="82"/>
      <c r="G1918" s="82"/>
    </row>
    <row r="1919" spans="6:7">
      <c r="F1919" s="82"/>
      <c r="G1919" s="82"/>
    </row>
    <row r="1920" spans="6:7">
      <c r="F1920" s="82"/>
      <c r="G1920" s="82"/>
    </row>
    <row r="1921" spans="6:7">
      <c r="F1921" s="82"/>
      <c r="G1921" s="82"/>
    </row>
    <row r="1922" spans="6:7">
      <c r="F1922" s="82"/>
      <c r="G1922" s="82"/>
    </row>
    <row r="1923" spans="6:7">
      <c r="F1923" s="82"/>
      <c r="G1923" s="82"/>
    </row>
    <row r="1924" spans="6:7">
      <c r="F1924" s="82"/>
      <c r="G1924" s="82"/>
    </row>
    <row r="1925" spans="6:7">
      <c r="F1925" s="82"/>
      <c r="G1925" s="82"/>
    </row>
    <row r="1926" spans="6:7">
      <c r="F1926" s="82"/>
      <c r="G1926" s="82"/>
    </row>
    <row r="1927" spans="6:7">
      <c r="F1927" s="82"/>
      <c r="G1927" s="82"/>
    </row>
    <row r="1928" spans="6:7">
      <c r="F1928" s="82"/>
      <c r="G1928" s="82"/>
    </row>
    <row r="1929" spans="6:7">
      <c r="F1929" s="82"/>
      <c r="G1929" s="82"/>
    </row>
    <row r="1930" spans="6:7">
      <c r="F1930" s="82"/>
      <c r="G1930" s="82"/>
    </row>
    <row r="1931" spans="6:7">
      <c r="F1931" s="82"/>
      <c r="G1931" s="82"/>
    </row>
    <row r="1932" spans="6:7">
      <c r="F1932" s="82"/>
      <c r="G1932" s="82"/>
    </row>
    <row r="1933" spans="6:7">
      <c r="F1933" s="82"/>
      <c r="G1933" s="82"/>
    </row>
    <row r="1934" spans="6:7">
      <c r="F1934" s="82"/>
      <c r="G1934" s="82"/>
    </row>
    <row r="1935" spans="6:7">
      <c r="F1935" s="82"/>
      <c r="G1935" s="82"/>
    </row>
    <row r="1936" spans="6:7">
      <c r="F1936" s="82"/>
      <c r="G1936" s="82"/>
    </row>
    <row r="1937" spans="6:7">
      <c r="F1937" s="82"/>
      <c r="G1937" s="82"/>
    </row>
    <row r="1938" spans="6:7">
      <c r="F1938" s="82"/>
      <c r="G1938" s="82"/>
    </row>
    <row r="1939" spans="6:7">
      <c r="F1939" s="82"/>
      <c r="G1939" s="82"/>
    </row>
    <row r="1940" spans="6:7">
      <c r="F1940" s="82"/>
      <c r="G1940" s="82"/>
    </row>
    <row r="1941" spans="6:7">
      <c r="F1941" s="82"/>
      <c r="G1941" s="82"/>
    </row>
    <row r="1942" spans="6:7">
      <c r="F1942" s="82"/>
      <c r="G1942" s="82"/>
    </row>
    <row r="1943" spans="6:7">
      <c r="F1943" s="82"/>
      <c r="G1943" s="82"/>
    </row>
    <row r="1944" spans="6:7">
      <c r="F1944" s="82"/>
      <c r="G1944" s="82"/>
    </row>
    <row r="1945" spans="6:7">
      <c r="F1945" s="82"/>
      <c r="G1945" s="82"/>
    </row>
    <row r="1946" spans="6:7">
      <c r="F1946" s="82"/>
      <c r="G1946" s="82"/>
    </row>
    <row r="1947" spans="6:7">
      <c r="F1947" s="82"/>
      <c r="G1947" s="82"/>
    </row>
    <row r="1948" spans="6:7">
      <c r="F1948" s="82"/>
      <c r="G1948" s="82"/>
    </row>
    <row r="1949" spans="6:7">
      <c r="F1949" s="82"/>
      <c r="G1949" s="82"/>
    </row>
    <row r="1950" spans="6:7">
      <c r="F1950" s="82"/>
      <c r="G1950" s="82"/>
    </row>
    <row r="1951" spans="6:7">
      <c r="F1951" s="82"/>
      <c r="G1951" s="82"/>
    </row>
    <row r="1952" spans="6:7">
      <c r="F1952" s="82"/>
      <c r="G1952" s="82"/>
    </row>
    <row r="1953" spans="6:7">
      <c r="F1953" s="82"/>
      <c r="G1953" s="82"/>
    </row>
    <row r="1954" spans="6:7">
      <c r="F1954" s="82"/>
      <c r="G1954" s="82"/>
    </row>
    <row r="1955" spans="6:7">
      <c r="F1955" s="82"/>
      <c r="G1955" s="82"/>
    </row>
    <row r="1956" spans="6:7">
      <c r="F1956" s="82"/>
      <c r="G1956" s="82"/>
    </row>
    <row r="1957" spans="6:7">
      <c r="F1957" s="82"/>
      <c r="G1957" s="82"/>
    </row>
    <row r="1958" spans="6:7">
      <c r="F1958" s="82"/>
      <c r="G1958" s="82"/>
    </row>
    <row r="1959" spans="6:7">
      <c r="F1959" s="82"/>
      <c r="G1959" s="82"/>
    </row>
    <row r="1960" spans="6:7">
      <c r="F1960" s="82"/>
      <c r="G1960" s="82"/>
    </row>
    <row r="1961" spans="6:7">
      <c r="F1961" s="82"/>
      <c r="G1961" s="82"/>
    </row>
    <row r="1962" spans="6:7">
      <c r="F1962" s="82"/>
      <c r="G1962" s="82"/>
    </row>
    <row r="1963" spans="6:7">
      <c r="F1963" s="82"/>
      <c r="G1963" s="82"/>
    </row>
    <row r="1964" spans="6:7">
      <c r="F1964" s="82"/>
      <c r="G1964" s="82"/>
    </row>
    <row r="1965" spans="6:7">
      <c r="F1965" s="82"/>
      <c r="G1965" s="82"/>
    </row>
    <row r="1966" spans="6:7">
      <c r="F1966" s="82"/>
      <c r="G1966" s="82"/>
    </row>
    <row r="1967" spans="6:7">
      <c r="F1967" s="82"/>
      <c r="G1967" s="82"/>
    </row>
    <row r="1968" spans="6:7">
      <c r="F1968" s="82"/>
      <c r="G1968" s="82"/>
    </row>
    <row r="1969" spans="6:7">
      <c r="F1969" s="82"/>
      <c r="G1969" s="82"/>
    </row>
    <row r="1970" spans="6:7">
      <c r="F1970" s="82"/>
      <c r="G1970" s="82"/>
    </row>
    <row r="1971" spans="6:7">
      <c r="F1971" s="82"/>
      <c r="G1971" s="82"/>
    </row>
    <row r="1972" spans="6:7">
      <c r="F1972" s="82"/>
      <c r="G1972" s="82"/>
    </row>
    <row r="1973" spans="6:7">
      <c r="F1973" s="82"/>
      <c r="G1973" s="82"/>
    </row>
    <row r="1974" spans="6:7">
      <c r="F1974" s="82"/>
      <c r="G1974" s="82"/>
    </row>
    <row r="1975" spans="6:7">
      <c r="F1975" s="82"/>
      <c r="G1975" s="82"/>
    </row>
    <row r="1976" spans="6:7">
      <c r="F1976" s="82"/>
      <c r="G1976" s="82"/>
    </row>
    <row r="1977" spans="6:7">
      <c r="F1977" s="82"/>
      <c r="G1977" s="82"/>
    </row>
    <row r="1978" spans="6:7">
      <c r="F1978" s="82"/>
      <c r="G1978" s="82"/>
    </row>
    <row r="1979" spans="6:7">
      <c r="F1979" s="82"/>
      <c r="G1979" s="82"/>
    </row>
    <row r="1980" spans="6:7">
      <c r="F1980" s="82"/>
      <c r="G1980" s="82"/>
    </row>
    <row r="1981" spans="6:7">
      <c r="F1981" s="82"/>
      <c r="G1981" s="82"/>
    </row>
    <row r="1982" spans="6:7">
      <c r="F1982" s="82"/>
      <c r="G1982" s="82"/>
    </row>
    <row r="1983" spans="6:7">
      <c r="F1983" s="82"/>
      <c r="G1983" s="82"/>
    </row>
    <row r="1984" spans="6:7">
      <c r="F1984" s="82"/>
      <c r="G1984" s="82"/>
    </row>
    <row r="1985" spans="6:7">
      <c r="F1985" s="82"/>
      <c r="G1985" s="82"/>
    </row>
    <row r="1986" spans="6:7">
      <c r="F1986" s="82"/>
      <c r="G1986" s="82"/>
    </row>
    <row r="1987" spans="6:7">
      <c r="F1987" s="82"/>
      <c r="G1987" s="82"/>
    </row>
    <row r="1988" spans="6:7">
      <c r="F1988" s="82"/>
      <c r="G1988" s="82"/>
    </row>
    <row r="1989" spans="6:7">
      <c r="F1989" s="82"/>
      <c r="G1989" s="82"/>
    </row>
    <row r="1990" spans="6:7">
      <c r="F1990" s="82"/>
      <c r="G1990" s="82"/>
    </row>
    <row r="1991" spans="6:7">
      <c r="F1991" s="82"/>
      <c r="G1991" s="82"/>
    </row>
    <row r="1992" spans="6:7">
      <c r="F1992" s="82"/>
      <c r="G1992" s="82"/>
    </row>
    <row r="1993" spans="6:7">
      <c r="F1993" s="82"/>
      <c r="G1993" s="82"/>
    </row>
    <row r="1994" spans="6:7">
      <c r="F1994" s="82"/>
      <c r="G1994" s="82"/>
    </row>
    <row r="1995" spans="6:7">
      <c r="F1995" s="82"/>
      <c r="G1995" s="82"/>
    </row>
    <row r="1996" spans="6:7">
      <c r="F1996" s="82"/>
      <c r="G1996" s="82"/>
    </row>
    <row r="1997" spans="6:7">
      <c r="F1997" s="82"/>
      <c r="G1997" s="82"/>
    </row>
    <row r="1998" spans="6:7">
      <c r="F1998" s="82"/>
      <c r="G1998" s="82"/>
    </row>
    <row r="1999" spans="6:7">
      <c r="F1999" s="82"/>
      <c r="G1999" s="82"/>
    </row>
    <row r="2000" spans="6:7">
      <c r="F2000" s="82"/>
      <c r="G2000" s="82"/>
    </row>
    <row r="2001" spans="6:7">
      <c r="F2001" s="82"/>
      <c r="G2001" s="82"/>
    </row>
    <row r="2002" spans="6:7">
      <c r="F2002" s="82"/>
      <c r="G2002" s="82"/>
    </row>
    <row r="2003" spans="6:7">
      <c r="F2003" s="82"/>
      <c r="G2003" s="82"/>
    </row>
    <row r="2004" spans="6:7">
      <c r="F2004" s="82"/>
      <c r="G2004" s="82"/>
    </row>
    <row r="2005" spans="6:7">
      <c r="F2005" s="82"/>
      <c r="G2005" s="82"/>
    </row>
    <row r="2006" spans="6:7">
      <c r="F2006" s="82"/>
      <c r="G2006" s="82"/>
    </row>
    <row r="2007" spans="6:7">
      <c r="F2007" s="82"/>
      <c r="G2007" s="82"/>
    </row>
    <row r="2008" spans="6:7">
      <c r="F2008" s="82"/>
      <c r="G2008" s="82"/>
    </row>
    <row r="2009" spans="6:7">
      <c r="F2009" s="82"/>
      <c r="G2009" s="82"/>
    </row>
    <row r="2010" spans="6:7">
      <c r="F2010" s="82"/>
      <c r="G2010" s="82"/>
    </row>
    <row r="2011" spans="6:7">
      <c r="F2011" s="82"/>
      <c r="G2011" s="82"/>
    </row>
    <row r="2012" spans="6:7">
      <c r="F2012" s="82"/>
      <c r="G2012" s="82"/>
    </row>
    <row r="2013" spans="6:7">
      <c r="F2013" s="82"/>
      <c r="G2013" s="82"/>
    </row>
    <row r="2014" spans="6:7">
      <c r="F2014" s="82"/>
      <c r="G2014" s="82"/>
    </row>
    <row r="2015" spans="6:7">
      <c r="F2015" s="82"/>
      <c r="G2015" s="82"/>
    </row>
    <row r="2016" spans="6:7">
      <c r="F2016" s="82"/>
      <c r="G2016" s="82"/>
    </row>
    <row r="2017" spans="6:7">
      <c r="F2017" s="82"/>
      <c r="G2017" s="82"/>
    </row>
    <row r="2018" spans="6:7">
      <c r="F2018" s="82"/>
      <c r="G2018" s="82"/>
    </row>
    <row r="2019" spans="6:7">
      <c r="F2019" s="82"/>
      <c r="G2019" s="82"/>
    </row>
    <row r="2020" spans="6:7">
      <c r="F2020" s="82"/>
      <c r="G2020" s="82"/>
    </row>
    <row r="2021" spans="6:7">
      <c r="F2021" s="82"/>
      <c r="G2021" s="82"/>
    </row>
    <row r="2022" spans="6:7">
      <c r="F2022" s="82"/>
      <c r="G2022" s="82"/>
    </row>
    <row r="2023" spans="6:7">
      <c r="F2023" s="82"/>
      <c r="G2023" s="82"/>
    </row>
    <row r="2024" spans="6:7">
      <c r="F2024" s="82"/>
      <c r="G2024" s="82"/>
    </row>
    <row r="2025" spans="6:7">
      <c r="F2025" s="82"/>
      <c r="G2025" s="82"/>
    </row>
    <row r="2026" spans="6:7">
      <c r="F2026" s="82"/>
      <c r="G2026" s="82"/>
    </row>
    <row r="2027" spans="6:7">
      <c r="F2027" s="82"/>
      <c r="G2027" s="82"/>
    </row>
    <row r="2028" spans="6:7">
      <c r="F2028" s="82"/>
      <c r="G2028" s="82"/>
    </row>
    <row r="2029" spans="6:7">
      <c r="F2029" s="82"/>
      <c r="G2029" s="82"/>
    </row>
    <row r="2030" spans="6:7">
      <c r="F2030" s="82"/>
      <c r="G2030" s="82"/>
    </row>
    <row r="2031" spans="6:7">
      <c r="F2031" s="82"/>
      <c r="G2031" s="82"/>
    </row>
    <row r="2032" spans="6:7">
      <c r="F2032" s="82"/>
      <c r="G2032" s="82"/>
    </row>
    <row r="2033" spans="6:7">
      <c r="F2033" s="82"/>
      <c r="G2033" s="82"/>
    </row>
    <row r="2034" spans="6:7">
      <c r="F2034" s="82"/>
      <c r="G2034" s="82"/>
    </row>
    <row r="2035" spans="6:7">
      <c r="F2035" s="82"/>
      <c r="G2035" s="82"/>
    </row>
    <row r="2036" spans="6:7">
      <c r="F2036" s="82"/>
      <c r="G2036" s="82"/>
    </row>
    <row r="2037" spans="6:7">
      <c r="F2037" s="82"/>
      <c r="G2037" s="82"/>
    </row>
    <row r="2038" spans="6:7">
      <c r="F2038" s="82"/>
      <c r="G2038" s="82"/>
    </row>
    <row r="2039" spans="6:7">
      <c r="F2039" s="82"/>
      <c r="G2039" s="82"/>
    </row>
    <row r="2040" spans="6:7">
      <c r="F2040" s="82"/>
      <c r="G2040" s="82"/>
    </row>
    <row r="2041" spans="6:7">
      <c r="F2041" s="82"/>
      <c r="G2041" s="82"/>
    </row>
    <row r="2042" spans="6:7">
      <c r="F2042" s="82"/>
      <c r="G2042" s="82"/>
    </row>
    <row r="2043" spans="6:7">
      <c r="F2043" s="82"/>
      <c r="G2043" s="82"/>
    </row>
    <row r="2044" spans="6:7">
      <c r="F2044" s="82"/>
      <c r="G2044" s="82"/>
    </row>
    <row r="2045" spans="6:7">
      <c r="F2045" s="82"/>
      <c r="G2045" s="82"/>
    </row>
    <row r="2046" spans="6:7">
      <c r="F2046" s="82"/>
      <c r="G2046" s="82"/>
    </row>
    <row r="2047" spans="6:7">
      <c r="F2047" s="82"/>
      <c r="G2047" s="82"/>
    </row>
    <row r="2048" spans="6:7">
      <c r="F2048" s="82"/>
      <c r="G2048" s="82"/>
    </row>
    <row r="2049" spans="6:7">
      <c r="F2049" s="82"/>
      <c r="G2049" s="82"/>
    </row>
    <row r="2050" spans="6:7">
      <c r="F2050" s="82"/>
      <c r="G2050" s="82"/>
    </row>
    <row r="2051" spans="6:7">
      <c r="F2051" s="82"/>
      <c r="G2051" s="82"/>
    </row>
    <row r="2052" spans="6:7">
      <c r="F2052" s="82"/>
      <c r="G2052" s="82"/>
    </row>
    <row r="2053" spans="6:7">
      <c r="F2053" s="82"/>
      <c r="G2053" s="82"/>
    </row>
    <row r="2054" spans="6:7">
      <c r="F2054" s="82"/>
      <c r="G2054" s="82"/>
    </row>
    <row r="2055" spans="6:7">
      <c r="F2055" s="82"/>
      <c r="G2055" s="82"/>
    </row>
    <row r="2056" spans="6:7">
      <c r="F2056" s="82"/>
      <c r="G2056" s="82"/>
    </row>
    <row r="2057" spans="6:7">
      <c r="F2057" s="82"/>
      <c r="G2057" s="82"/>
    </row>
    <row r="2058" spans="6:7">
      <c r="F2058" s="82"/>
      <c r="G2058" s="82"/>
    </row>
    <row r="2059" spans="6:7">
      <c r="F2059" s="82"/>
      <c r="G2059" s="82"/>
    </row>
    <row r="2060" spans="6:7">
      <c r="F2060" s="82"/>
      <c r="G2060" s="82"/>
    </row>
    <row r="2061" spans="6:7">
      <c r="F2061" s="82"/>
      <c r="G2061" s="82"/>
    </row>
    <row r="2062" spans="6:7">
      <c r="F2062" s="82"/>
      <c r="G2062" s="82"/>
    </row>
    <row r="2063" spans="6:7">
      <c r="F2063" s="82"/>
      <c r="G2063" s="82"/>
    </row>
    <row r="2064" spans="6:7">
      <c r="F2064" s="82"/>
      <c r="G2064" s="82"/>
    </row>
    <row r="2065" spans="6:7">
      <c r="F2065" s="82"/>
      <c r="G2065" s="82"/>
    </row>
    <row r="2066" spans="6:7">
      <c r="F2066" s="82"/>
      <c r="G2066" s="82"/>
    </row>
    <row r="2067" spans="6:7">
      <c r="F2067" s="82"/>
      <c r="G2067" s="82"/>
    </row>
    <row r="2068" spans="6:7">
      <c r="F2068" s="82"/>
      <c r="G2068" s="82"/>
    </row>
    <row r="2069" spans="6:7">
      <c r="F2069" s="82"/>
      <c r="G2069" s="82"/>
    </row>
    <row r="2070" spans="6:7">
      <c r="F2070" s="82"/>
      <c r="G2070" s="82"/>
    </row>
    <row r="2071" spans="6:7">
      <c r="F2071" s="82"/>
      <c r="G2071" s="82"/>
    </row>
    <row r="2072" spans="6:7">
      <c r="F2072" s="82"/>
      <c r="G2072" s="82"/>
    </row>
  </sheetData>
  <autoFilter ref="C1:C2072"/>
  <mergeCells count="29">
    <mergeCell ref="U3:U4"/>
    <mergeCell ref="K3:K4"/>
    <mergeCell ref="L3:L4"/>
    <mergeCell ref="H3:H4"/>
    <mergeCell ref="I3:I4"/>
    <mergeCell ref="J3:J4"/>
    <mergeCell ref="E122:F122"/>
    <mergeCell ref="S3:S4"/>
    <mergeCell ref="T3:T4"/>
    <mergeCell ref="L2:Q2"/>
    <mergeCell ref="R2:W2"/>
    <mergeCell ref="F3:F4"/>
    <mergeCell ref="V3:V4"/>
    <mergeCell ref="A119:E119"/>
    <mergeCell ref="M3:M4"/>
    <mergeCell ref="N3:N4"/>
    <mergeCell ref="O3:O4"/>
    <mergeCell ref="P3:P4"/>
    <mergeCell ref="G3:G4"/>
    <mergeCell ref="W3:W4"/>
    <mergeCell ref="Q3:Q4"/>
    <mergeCell ref="R3:R4"/>
    <mergeCell ref="A1:V1"/>
    <mergeCell ref="A2:A4"/>
    <mergeCell ref="B2:B4"/>
    <mergeCell ref="C2:C4"/>
    <mergeCell ref="D2:D4"/>
    <mergeCell ref="E2:E4"/>
    <mergeCell ref="F2:K2"/>
  </mergeCells>
  <phoneticPr fontId="0" type="noConversion"/>
  <pageMargins left="0.39370078740157483" right="0.19685039370078741" top="0.35433070866141736" bottom="0.31496062992125984" header="0" footer="0"/>
  <pageSetup paperSize="9" scale="49" fitToHeight="8" orientation="landscape" r:id="rId1"/>
  <headerFooter alignWithMargins="0"/>
  <rowBreaks count="3" manualBreakCount="3">
    <brk id="40" max="22" man="1"/>
    <brk id="71" max="22" man="1"/>
    <brk id="100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01.04</vt:lpstr>
      <vt:lpstr>'01.04'!Заголовки_для_печати</vt:lpstr>
      <vt:lpstr>'01.04'!Область_печати</vt:lpstr>
    </vt:vector>
  </TitlesOfParts>
  <Company>Фин. Управление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Sveta</dc:creator>
  <cp:lastModifiedBy>Novak</cp:lastModifiedBy>
  <cp:lastPrinted>2020-04-13T14:05:24Z</cp:lastPrinted>
  <dcterms:created xsi:type="dcterms:W3CDTF">2004-10-20T06:45:28Z</dcterms:created>
  <dcterms:modified xsi:type="dcterms:W3CDTF">2020-04-21T05:52:49Z</dcterms:modified>
</cp:coreProperties>
</file>