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825" windowWidth="6000" windowHeight="5745" tabRatio="555"/>
  </bookViews>
  <sheets>
    <sheet name="2018" sheetId="17" r:id="rId1"/>
  </sheets>
  <definedNames>
    <definedName name="_xlnm.Print_Titles" localSheetId="0">'2018'!$2:$5</definedName>
    <definedName name="_xlnm.Print_Area" localSheetId="0">'2018'!$A$1:$W$214</definedName>
  </definedNames>
  <calcPr calcId="145621"/>
</workbook>
</file>

<file path=xl/calcChain.xml><?xml version="1.0" encoding="utf-8"?>
<calcChain xmlns="http://schemas.openxmlformats.org/spreadsheetml/2006/main">
  <c r="U238" i="17" l="1"/>
  <c r="K238" i="17"/>
  <c r="J238" i="17"/>
  <c r="K237" i="17"/>
  <c r="J237" i="17"/>
  <c r="K236" i="17"/>
  <c r="J236" i="17"/>
  <c r="K235" i="17"/>
  <c r="J235" i="17"/>
  <c r="O238" i="17"/>
  <c r="H238" i="17"/>
  <c r="G238" i="17"/>
  <c r="F238" i="17"/>
  <c r="I236" i="17"/>
  <c r="W236" i="17"/>
  <c r="V236" i="17"/>
  <c r="U236" i="17"/>
  <c r="T236" i="17"/>
  <c r="S236" i="17"/>
  <c r="R236" i="17"/>
  <c r="Q236" i="17"/>
  <c r="P236" i="17"/>
  <c r="O236" i="17"/>
  <c r="N236" i="17"/>
  <c r="M236" i="17"/>
  <c r="L236" i="17"/>
  <c r="H236" i="17"/>
  <c r="G236" i="17"/>
  <c r="F236" i="17"/>
  <c r="W106" i="17"/>
  <c r="W98" i="17"/>
  <c r="W97" i="17"/>
  <c r="W96" i="17"/>
  <c r="W95" i="17"/>
  <c r="W80" i="17"/>
  <c r="W78" i="17"/>
  <c r="M7" i="17" l="1"/>
  <c r="N7" i="17"/>
  <c r="O7" i="17"/>
  <c r="L7" i="17"/>
  <c r="G7" i="17"/>
  <c r="H7" i="17"/>
  <c r="F7" i="17"/>
  <c r="W9" i="17" l="1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2" i="17"/>
  <c r="W54" i="17"/>
  <c r="W55" i="17"/>
  <c r="W56" i="17"/>
  <c r="W57" i="17"/>
  <c r="W58" i="17"/>
  <c r="W59" i="17"/>
  <c r="W62" i="17"/>
  <c r="W64" i="17"/>
  <c r="W65" i="17"/>
  <c r="W67" i="17"/>
  <c r="W68" i="17"/>
  <c r="W69" i="17"/>
  <c r="W70" i="17"/>
  <c r="W71" i="17"/>
  <c r="W72" i="17"/>
  <c r="W73" i="17"/>
  <c r="W74" i="17"/>
  <c r="W75" i="17"/>
  <c r="W76" i="17"/>
  <c r="W77" i="17"/>
  <c r="W79" i="17"/>
  <c r="W81" i="17"/>
  <c r="W82" i="17"/>
  <c r="W84" i="17"/>
  <c r="W85" i="17"/>
  <c r="W87" i="17"/>
  <c r="W88" i="17"/>
  <c r="W89" i="17"/>
  <c r="W90" i="17"/>
  <c r="W91" i="17"/>
  <c r="W92" i="17"/>
  <c r="W93" i="17"/>
  <c r="W94" i="17"/>
  <c r="W99" i="17"/>
  <c r="W100" i="17"/>
  <c r="W101" i="17"/>
  <c r="W102" i="17"/>
  <c r="W103" i="17"/>
  <c r="W104" i="17"/>
  <c r="W105" i="17"/>
  <c r="W107" i="17"/>
  <c r="W108" i="17"/>
  <c r="W109" i="17"/>
  <c r="W110" i="17"/>
  <c r="W111" i="17"/>
  <c r="W112" i="17"/>
  <c r="W113" i="17"/>
  <c r="W114" i="17"/>
  <c r="W115" i="17"/>
  <c r="W116" i="17"/>
  <c r="W117" i="17"/>
  <c r="W118" i="17"/>
  <c r="W119" i="17"/>
  <c r="W120" i="17"/>
  <c r="W121" i="17"/>
  <c r="W122" i="17"/>
  <c r="W123" i="17"/>
  <c r="W124" i="17"/>
  <c r="W125" i="17"/>
  <c r="W126" i="17"/>
  <c r="W127" i="17"/>
  <c r="W128" i="17"/>
  <c r="W129" i="17"/>
  <c r="W130" i="17"/>
  <c r="W131" i="17"/>
  <c r="W132" i="17"/>
  <c r="W133" i="17"/>
  <c r="W134" i="17"/>
  <c r="W135" i="17"/>
  <c r="W136" i="17"/>
  <c r="W137" i="17"/>
  <c r="W138" i="17"/>
  <c r="W139" i="17"/>
  <c r="W140" i="17"/>
  <c r="W141" i="17"/>
  <c r="W142" i="17"/>
  <c r="W143" i="17"/>
  <c r="W144" i="17"/>
  <c r="W145" i="17"/>
  <c r="W146" i="17"/>
  <c r="W147" i="17"/>
  <c r="W148" i="17"/>
  <c r="W149" i="17"/>
  <c r="W150" i="17"/>
  <c r="W151" i="17"/>
  <c r="W152" i="17"/>
  <c r="W153" i="17"/>
  <c r="W154" i="17"/>
  <c r="W155" i="17"/>
  <c r="W156" i="17"/>
  <c r="W157" i="17"/>
  <c r="W158" i="17"/>
  <c r="W159" i="17"/>
  <c r="W160" i="17"/>
  <c r="W161" i="17"/>
  <c r="W162" i="17"/>
  <c r="W163" i="17"/>
  <c r="W164" i="17"/>
  <c r="W165" i="17"/>
  <c r="W166" i="17"/>
  <c r="W167" i="17"/>
  <c r="W168" i="17"/>
  <c r="W169" i="17"/>
  <c r="W170" i="17"/>
  <c r="W171" i="17"/>
  <c r="W172" i="17"/>
  <c r="W173" i="17"/>
  <c r="W174" i="17"/>
  <c r="W176" i="17"/>
  <c r="W177" i="17"/>
  <c r="W178" i="17"/>
  <c r="W179" i="17"/>
  <c r="W180" i="17"/>
  <c r="W181" i="17"/>
  <c r="W182" i="17"/>
  <c r="W183" i="17"/>
  <c r="W184" i="17"/>
  <c r="W185" i="17"/>
  <c r="W186" i="17"/>
  <c r="W187" i="17"/>
  <c r="W188" i="17"/>
  <c r="W189" i="17"/>
  <c r="W190" i="17"/>
  <c r="W191" i="17"/>
  <c r="W192" i="17"/>
  <c r="W193" i="17"/>
  <c r="W194" i="17"/>
  <c r="W195" i="17"/>
  <c r="W196" i="17"/>
  <c r="W197" i="17"/>
  <c r="W198" i="17"/>
  <c r="W199" i="17"/>
  <c r="W200" i="17"/>
  <c r="W201" i="17"/>
  <c r="W202" i="17"/>
  <c r="W203" i="17"/>
  <c r="W204" i="17"/>
  <c r="W205" i="17"/>
  <c r="W206" i="17"/>
  <c r="W207" i="17"/>
  <c r="W208" i="17"/>
  <c r="J208" i="17" l="1"/>
  <c r="G208" i="17"/>
  <c r="H208" i="17"/>
  <c r="U152" i="17"/>
  <c r="T152" i="17"/>
  <c r="V152" i="17" s="1"/>
  <c r="S152" i="17"/>
  <c r="R152" i="17"/>
  <c r="Q152" i="17"/>
  <c r="P152" i="17"/>
  <c r="Z152" i="17" s="1"/>
  <c r="K152" i="17"/>
  <c r="J152" i="17"/>
  <c r="Y152" i="17" s="1"/>
  <c r="M101" i="17"/>
  <c r="N101" i="17"/>
  <c r="O101" i="17"/>
  <c r="L101" i="17"/>
  <c r="G101" i="17"/>
  <c r="H101" i="17"/>
  <c r="F101" i="17"/>
  <c r="F208" i="17" s="1"/>
  <c r="Q114" i="17"/>
  <c r="Q115" i="17"/>
  <c r="U114" i="17"/>
  <c r="T114" i="17"/>
  <c r="S114" i="17"/>
  <c r="R114" i="17"/>
  <c r="P114" i="17"/>
  <c r="Z114" i="17" s="1"/>
  <c r="K114" i="17"/>
  <c r="J114" i="17"/>
  <c r="Y114" i="17" s="1"/>
  <c r="U43" i="17"/>
  <c r="T43" i="17"/>
  <c r="S43" i="17"/>
  <c r="R43" i="17"/>
  <c r="Q43" i="17"/>
  <c r="P43" i="17"/>
  <c r="K43" i="17"/>
  <c r="J43" i="17"/>
  <c r="V114" i="17" l="1"/>
  <c r="V43" i="17"/>
  <c r="U104" i="17"/>
  <c r="T104" i="17"/>
  <c r="S104" i="17"/>
  <c r="R104" i="17"/>
  <c r="Q104" i="17"/>
  <c r="P104" i="17"/>
  <c r="K104" i="17"/>
  <c r="J104" i="17"/>
  <c r="V104" i="17" l="1"/>
  <c r="M76" i="17"/>
  <c r="N76" i="17"/>
  <c r="O76" i="17"/>
  <c r="L76" i="17"/>
  <c r="G76" i="17"/>
  <c r="H76" i="17"/>
  <c r="F76" i="17"/>
  <c r="U80" i="17"/>
  <c r="T80" i="17"/>
  <c r="S80" i="17"/>
  <c r="R80" i="17"/>
  <c r="Q80" i="17"/>
  <c r="P80" i="17"/>
  <c r="K80" i="17"/>
  <c r="J80" i="17"/>
  <c r="V80" i="17" l="1"/>
  <c r="P182" i="17" l="1"/>
  <c r="P181" i="17"/>
  <c r="P180" i="17"/>
  <c r="P179" i="17"/>
  <c r="P178" i="17"/>
  <c r="P177" i="17"/>
  <c r="Q63" i="17"/>
  <c r="P63" i="17"/>
  <c r="P235" i="17"/>
  <c r="O235" i="17"/>
  <c r="P234" i="17"/>
  <c r="O234" i="17"/>
  <c r="O233" i="17"/>
  <c r="P232" i="17"/>
  <c r="O232" i="17"/>
  <c r="O231" i="17"/>
  <c r="P230" i="17"/>
  <c r="O230" i="17"/>
  <c r="O229" i="17"/>
  <c r="P228" i="17"/>
  <c r="O228" i="17"/>
  <c r="O227" i="17"/>
  <c r="P226" i="17"/>
  <c r="O226" i="17"/>
  <c r="P225" i="17"/>
  <c r="O225" i="17"/>
  <c r="O224" i="17"/>
  <c r="P223" i="17"/>
  <c r="O223" i="17"/>
  <c r="P222" i="17"/>
  <c r="O222" i="17"/>
  <c r="P221" i="17"/>
  <c r="O221" i="17"/>
  <c r="P220" i="17"/>
  <c r="O220" i="17"/>
  <c r="V228" i="17"/>
  <c r="U228" i="17"/>
  <c r="T228" i="17"/>
  <c r="W228" i="17" s="1"/>
  <c r="S228" i="17"/>
  <c r="N228" i="17"/>
  <c r="M228" i="17"/>
  <c r="L228" i="17"/>
  <c r="J228" i="17"/>
  <c r="H228" i="17"/>
  <c r="K228" i="17" s="1"/>
  <c r="G228" i="17"/>
  <c r="N226" i="17"/>
  <c r="M226" i="17"/>
  <c r="N233" i="17"/>
  <c r="N238" i="17" s="1"/>
  <c r="M233" i="17"/>
  <c r="M238" i="17" s="1"/>
  <c r="L233" i="17"/>
  <c r="L238" i="17" s="1"/>
  <c r="N232" i="17"/>
  <c r="M232" i="17"/>
  <c r="L232" i="17"/>
  <c r="N231" i="17"/>
  <c r="M231" i="17"/>
  <c r="L231" i="17"/>
  <c r="N230" i="17"/>
  <c r="M230" i="17"/>
  <c r="L230" i="17"/>
  <c r="N223" i="17"/>
  <c r="M223" i="17"/>
  <c r="L223" i="17"/>
  <c r="N229" i="17"/>
  <c r="M229" i="17"/>
  <c r="L229" i="17"/>
  <c r="N227" i="17"/>
  <c r="M227" i="17"/>
  <c r="L227" i="17"/>
  <c r="L226" i="17"/>
  <c r="N225" i="17"/>
  <c r="M225" i="17"/>
  <c r="L225" i="17"/>
  <c r="N224" i="17"/>
  <c r="M224" i="17"/>
  <c r="L224" i="17"/>
  <c r="N234" i="17"/>
  <c r="M234" i="17"/>
  <c r="L234" i="17"/>
  <c r="N235" i="17"/>
  <c r="M235" i="17"/>
  <c r="L235" i="17"/>
  <c r="N220" i="17"/>
  <c r="M220" i="17"/>
  <c r="L220" i="17"/>
  <c r="N222" i="17"/>
  <c r="M222" i="17"/>
  <c r="L222" i="17"/>
  <c r="N221" i="17"/>
  <c r="M221" i="17"/>
  <c r="L221" i="17"/>
  <c r="H233" i="17"/>
  <c r="G233" i="17"/>
  <c r="F233" i="17"/>
  <c r="H227" i="17"/>
  <c r="G227" i="17"/>
  <c r="F227" i="17"/>
  <c r="Q228" i="17"/>
  <c r="F228" i="17"/>
  <c r="Q226" i="17"/>
  <c r="K226" i="17"/>
  <c r="F226" i="17"/>
  <c r="H225" i="17"/>
  <c r="G225" i="17"/>
  <c r="F225" i="17"/>
  <c r="H232" i="17"/>
  <c r="G232" i="17"/>
  <c r="F232" i="17"/>
  <c r="K225" i="17" l="1"/>
  <c r="Q225" i="17"/>
  <c r="Q232" i="17"/>
  <c r="K232" i="17"/>
  <c r="G47" i="17"/>
  <c r="H47" i="17"/>
  <c r="F47" i="17"/>
  <c r="M47" i="17"/>
  <c r="N47" i="17"/>
  <c r="O47" i="17"/>
  <c r="L47" i="17"/>
  <c r="U63" i="17" l="1"/>
  <c r="T63" i="17"/>
  <c r="W63" i="17" s="1"/>
  <c r="S63" i="17"/>
  <c r="R63" i="17"/>
  <c r="Q74" i="17"/>
  <c r="U74" i="17"/>
  <c r="T74" i="17"/>
  <c r="S74" i="17"/>
  <c r="R74" i="17"/>
  <c r="P74" i="17"/>
  <c r="Z74" i="17" s="1"/>
  <c r="V63" i="17" l="1"/>
  <c r="V74" i="17"/>
  <c r="Q51" i="17" l="1"/>
  <c r="Q154" i="17" l="1"/>
  <c r="Q153" i="17"/>
  <c r="Q182" i="17"/>
  <c r="U51" i="17" l="1"/>
  <c r="T51" i="17"/>
  <c r="S51" i="17"/>
  <c r="R51" i="17"/>
  <c r="R233" i="17" s="1"/>
  <c r="R238" i="17" s="1"/>
  <c r="P51" i="17"/>
  <c r="P233" i="17" s="1"/>
  <c r="P238" i="17" s="1"/>
  <c r="K51" i="17"/>
  <c r="J51" i="17"/>
  <c r="U64" i="17"/>
  <c r="T64" i="17"/>
  <c r="S64" i="17"/>
  <c r="R64" i="17"/>
  <c r="Q64" i="17"/>
  <c r="P64" i="17"/>
  <c r="K64" i="17"/>
  <c r="J64" i="17"/>
  <c r="U154" i="17"/>
  <c r="T154" i="17"/>
  <c r="S154" i="17"/>
  <c r="R154" i="17"/>
  <c r="R228" i="17" s="1"/>
  <c r="P154" i="17"/>
  <c r="K154" i="17"/>
  <c r="J154" i="17"/>
  <c r="U175" i="17"/>
  <c r="T175" i="17"/>
  <c r="S175" i="17"/>
  <c r="R175" i="17"/>
  <c r="P175" i="17"/>
  <c r="K175" i="17"/>
  <c r="J175" i="17"/>
  <c r="U62" i="17"/>
  <c r="U226" i="17" s="1"/>
  <c r="W226" i="17" s="1"/>
  <c r="T62" i="17"/>
  <c r="T226" i="17" s="1"/>
  <c r="S62" i="17"/>
  <c r="S226" i="17" s="1"/>
  <c r="R62" i="17"/>
  <c r="R226" i="17" s="1"/>
  <c r="Q62" i="17"/>
  <c r="P62" i="17"/>
  <c r="K62" i="17"/>
  <c r="J62" i="17"/>
  <c r="J226" i="17" s="1"/>
  <c r="U61" i="17"/>
  <c r="T61" i="17"/>
  <c r="T225" i="17" s="1"/>
  <c r="S61" i="17"/>
  <c r="S225" i="17" s="1"/>
  <c r="R61" i="17"/>
  <c r="R225" i="17" s="1"/>
  <c r="Q61" i="17"/>
  <c r="P61" i="17"/>
  <c r="K61" i="17"/>
  <c r="J61" i="17"/>
  <c r="J225" i="17" s="1"/>
  <c r="U68" i="17"/>
  <c r="T68" i="17"/>
  <c r="S68" i="17"/>
  <c r="R68" i="17"/>
  <c r="Q68" i="17"/>
  <c r="Q65" i="17"/>
  <c r="P68" i="17"/>
  <c r="K68" i="17"/>
  <c r="J68" i="17"/>
  <c r="U60" i="17"/>
  <c r="T60" i="17"/>
  <c r="W60" i="17" s="1"/>
  <c r="S60" i="17"/>
  <c r="R60" i="17"/>
  <c r="R227" i="17" s="1"/>
  <c r="Q60" i="17"/>
  <c r="P60" i="17"/>
  <c r="P227" i="17" s="1"/>
  <c r="K60" i="17"/>
  <c r="J60" i="17"/>
  <c r="J227" i="17" s="1"/>
  <c r="T233" i="17" l="1"/>
  <c r="T238" i="17" s="1"/>
  <c r="W51" i="17"/>
  <c r="V175" i="17"/>
  <c r="W175" i="17"/>
  <c r="U225" i="17"/>
  <c r="W225" i="17" s="1"/>
  <c r="W61" i="17"/>
  <c r="S227" i="17"/>
  <c r="U233" i="17"/>
  <c r="U227" i="17"/>
  <c r="T227" i="17"/>
  <c r="V225" i="17"/>
  <c r="J233" i="17"/>
  <c r="S233" i="17"/>
  <c r="S238" i="17" s="1"/>
  <c r="Q7" i="17"/>
  <c r="V51" i="17"/>
  <c r="V233" i="17" s="1"/>
  <c r="V64" i="17"/>
  <c r="V154" i="17"/>
  <c r="V62" i="17"/>
  <c r="V226" i="17" s="1"/>
  <c r="V61" i="17"/>
  <c r="V68" i="17"/>
  <c r="V60" i="17"/>
  <c r="W238" i="17" l="1"/>
  <c r="V238" i="17"/>
  <c r="V227" i="17"/>
  <c r="J177" i="17"/>
  <c r="U153" i="17" l="1"/>
  <c r="T153" i="17"/>
  <c r="S153" i="17"/>
  <c r="R153" i="17"/>
  <c r="P153" i="17"/>
  <c r="Z153" i="17" s="1"/>
  <c r="K153" i="17"/>
  <c r="J153" i="17"/>
  <c r="Y153" i="17" s="1"/>
  <c r="V153" i="17" l="1"/>
  <c r="G221" i="17" l="1"/>
  <c r="H221" i="17"/>
  <c r="J106" i="17" l="1"/>
  <c r="J103" i="17"/>
  <c r="K112" i="17"/>
  <c r="K105" i="17"/>
  <c r="K103" i="17"/>
  <c r="Q103" i="17"/>
  <c r="P112" i="17"/>
  <c r="P105" i="17"/>
  <c r="P103" i="17"/>
  <c r="U155" i="17" l="1"/>
  <c r="T155" i="17"/>
  <c r="S155" i="17"/>
  <c r="R155" i="17"/>
  <c r="P155" i="17"/>
  <c r="K155" i="17"/>
  <c r="J155" i="17"/>
  <c r="Q106" i="17"/>
  <c r="U112" i="17"/>
  <c r="T112" i="17"/>
  <c r="S112" i="17"/>
  <c r="R112" i="17"/>
  <c r="Z112" i="17"/>
  <c r="J112" i="17"/>
  <c r="Y112" i="17" s="1"/>
  <c r="V155" i="17" l="1"/>
  <c r="V112" i="17"/>
  <c r="G220" i="17"/>
  <c r="F220" i="17"/>
  <c r="H220" i="17"/>
  <c r="T44" i="17"/>
  <c r="T42" i="17"/>
  <c r="S22" i="17"/>
  <c r="U42" i="17"/>
  <c r="U44" i="17"/>
  <c r="U37" i="17"/>
  <c r="U177" i="17"/>
  <c r="T177" i="17"/>
  <c r="S177" i="17"/>
  <c r="R177" i="17"/>
  <c r="U176" i="17"/>
  <c r="T176" i="17"/>
  <c r="S176" i="17"/>
  <c r="R176" i="17"/>
  <c r="U174" i="17"/>
  <c r="T174" i="17"/>
  <c r="S174" i="17"/>
  <c r="R174" i="17"/>
  <c r="U173" i="17"/>
  <c r="T173" i="17"/>
  <c r="S173" i="17"/>
  <c r="R173" i="17"/>
  <c r="U103" i="17"/>
  <c r="T103" i="17"/>
  <c r="S103" i="17"/>
  <c r="R103" i="17"/>
  <c r="U40" i="17"/>
  <c r="T40" i="17"/>
  <c r="S40" i="17"/>
  <c r="R40" i="17"/>
  <c r="H93" i="17"/>
  <c r="T37" i="17"/>
  <c r="Z181" i="17"/>
  <c r="U181" i="17"/>
  <c r="U232" i="17" s="1"/>
  <c r="T181" i="17"/>
  <c r="T232" i="17" s="1"/>
  <c r="S181" i="17"/>
  <c r="S232" i="17" s="1"/>
  <c r="R181" i="17"/>
  <c r="R232" i="17" s="1"/>
  <c r="K181" i="17"/>
  <c r="J181" i="17"/>
  <c r="J232" i="17" s="1"/>
  <c r="Z180" i="17"/>
  <c r="U180" i="17"/>
  <c r="T180" i="17"/>
  <c r="S180" i="17"/>
  <c r="R180" i="17"/>
  <c r="K180" i="17"/>
  <c r="J180" i="17"/>
  <c r="Y180" i="17" s="1"/>
  <c r="K177" i="17"/>
  <c r="P176" i="17"/>
  <c r="P174" i="17"/>
  <c r="P173" i="17"/>
  <c r="Q176" i="17"/>
  <c r="K176" i="17"/>
  <c r="J176" i="17"/>
  <c r="Q174" i="17"/>
  <c r="Q172" i="17"/>
  <c r="K174" i="17"/>
  <c r="J174" i="17"/>
  <c r="K173" i="17"/>
  <c r="J173" i="17"/>
  <c r="U172" i="17"/>
  <c r="T172" i="17"/>
  <c r="S172" i="17"/>
  <c r="R172" i="17"/>
  <c r="P172" i="17"/>
  <c r="Z172" i="17" s="1"/>
  <c r="K172" i="17"/>
  <c r="J172" i="17"/>
  <c r="Y172" i="17" s="1"/>
  <c r="U151" i="17"/>
  <c r="T151" i="17"/>
  <c r="S151" i="17"/>
  <c r="R151" i="17"/>
  <c r="Q151" i="17"/>
  <c r="P151" i="17"/>
  <c r="Z151" i="17" s="1"/>
  <c r="K151" i="17"/>
  <c r="J151" i="17"/>
  <c r="Y151" i="17" s="1"/>
  <c r="Q150" i="17"/>
  <c r="U150" i="17"/>
  <c r="T150" i="17"/>
  <c r="S150" i="17"/>
  <c r="R150" i="17"/>
  <c r="P150" i="17"/>
  <c r="Z150" i="17" s="1"/>
  <c r="K150" i="17"/>
  <c r="J150" i="17"/>
  <c r="Y150" i="17" s="1"/>
  <c r="U113" i="17"/>
  <c r="T113" i="17"/>
  <c r="S113" i="17"/>
  <c r="R113" i="17"/>
  <c r="Q113" i="17"/>
  <c r="P113" i="17"/>
  <c r="Z113" i="17" s="1"/>
  <c r="K113" i="17"/>
  <c r="J113" i="17"/>
  <c r="Y113" i="17" s="1"/>
  <c r="U106" i="17"/>
  <c r="T106" i="17"/>
  <c r="S106" i="17"/>
  <c r="R106" i="17"/>
  <c r="P106" i="17"/>
  <c r="Z106" i="17" s="1"/>
  <c r="K106" i="17"/>
  <c r="Y106" i="17"/>
  <c r="U105" i="17"/>
  <c r="T105" i="17"/>
  <c r="S105" i="17"/>
  <c r="R105" i="17"/>
  <c r="Z105" i="17"/>
  <c r="J105" i="17"/>
  <c r="Y105" i="17" s="1"/>
  <c r="U73" i="17"/>
  <c r="T73" i="17"/>
  <c r="S73" i="17"/>
  <c r="R73" i="17"/>
  <c r="Q73" i="17"/>
  <c r="P73" i="17"/>
  <c r="Z73" i="17" s="1"/>
  <c r="K73" i="17"/>
  <c r="J73" i="17"/>
  <c r="Y73" i="17" s="1"/>
  <c r="K37" i="17"/>
  <c r="J37" i="17"/>
  <c r="R37" i="17"/>
  <c r="S37" i="17"/>
  <c r="K44" i="17"/>
  <c r="J44" i="17"/>
  <c r="R44" i="17"/>
  <c r="S44" i="17"/>
  <c r="K42" i="17"/>
  <c r="J42" i="17"/>
  <c r="R42" i="17"/>
  <c r="S42" i="17"/>
  <c r="K40" i="17"/>
  <c r="K39" i="17"/>
  <c r="J40" i="17"/>
  <c r="U30" i="17"/>
  <c r="T30" i="17"/>
  <c r="S30" i="17"/>
  <c r="R30" i="17"/>
  <c r="K30" i="17"/>
  <c r="J30" i="17"/>
  <c r="U29" i="17"/>
  <c r="T29" i="17"/>
  <c r="S29" i="17"/>
  <c r="R29" i="17"/>
  <c r="K29" i="17"/>
  <c r="J29" i="17"/>
  <c r="U27" i="17"/>
  <c r="T27" i="17"/>
  <c r="S27" i="17"/>
  <c r="R27" i="17"/>
  <c r="K27" i="17"/>
  <c r="J27" i="17"/>
  <c r="W232" i="17" l="1"/>
  <c r="V232" i="17"/>
  <c r="I34" i="17"/>
  <c r="V181" i="17"/>
  <c r="V44" i="17"/>
  <c r="V176" i="17"/>
  <c r="Y181" i="17"/>
  <c r="V113" i="17"/>
  <c r="V40" i="17"/>
  <c r="V103" i="17"/>
  <c r="V42" i="17"/>
  <c r="V173" i="17"/>
  <c r="V174" i="17"/>
  <c r="V177" i="17"/>
  <c r="V37" i="17"/>
  <c r="V180" i="17"/>
  <c r="V151" i="17"/>
  <c r="V172" i="17"/>
  <c r="V150" i="17"/>
  <c r="V105" i="17"/>
  <c r="V73" i="17"/>
  <c r="V106" i="17"/>
  <c r="V29" i="17"/>
  <c r="V30" i="17"/>
  <c r="V27" i="17"/>
  <c r="Q223" i="17"/>
  <c r="H223" i="17"/>
  <c r="G223" i="17"/>
  <c r="F223" i="17"/>
  <c r="H230" i="17"/>
  <c r="G230" i="17"/>
  <c r="Q220" i="17" l="1"/>
  <c r="K223" i="17"/>
  <c r="K230" i="17"/>
  <c r="U86" i="17" l="1"/>
  <c r="U223" i="17" s="1"/>
  <c r="T86" i="17"/>
  <c r="S86" i="17"/>
  <c r="S223" i="17" s="1"/>
  <c r="R86" i="17"/>
  <c r="R223" i="17" s="1"/>
  <c r="P86" i="17"/>
  <c r="K86" i="17"/>
  <c r="J86" i="17"/>
  <c r="J223" i="17" s="1"/>
  <c r="U85" i="17"/>
  <c r="T85" i="17"/>
  <c r="S85" i="17"/>
  <c r="R85" i="17"/>
  <c r="P85" i="17"/>
  <c r="K85" i="17"/>
  <c r="J85" i="17"/>
  <c r="T223" i="17" l="1"/>
  <c r="W86" i="17"/>
  <c r="W223" i="17"/>
  <c r="V223" i="17"/>
  <c r="V86" i="17"/>
  <c r="V85" i="17"/>
  <c r="J91" i="17" l="1"/>
  <c r="Y91" i="17" s="1"/>
  <c r="K91" i="17"/>
  <c r="P91" i="17"/>
  <c r="Z91" i="17" s="1"/>
  <c r="Q91" i="17"/>
  <c r="R91" i="17"/>
  <c r="S91" i="17"/>
  <c r="T91" i="17"/>
  <c r="U91" i="17"/>
  <c r="V91" i="17" l="1"/>
  <c r="U70" i="17"/>
  <c r="T70" i="17"/>
  <c r="S70" i="17"/>
  <c r="R70" i="17"/>
  <c r="Q70" i="17"/>
  <c r="P70" i="17"/>
  <c r="K70" i="17"/>
  <c r="J70" i="17"/>
  <c r="V70" i="17" l="1"/>
  <c r="U20" i="17"/>
  <c r="T20" i="17"/>
  <c r="S20" i="17"/>
  <c r="R20" i="17"/>
  <c r="K20" i="17"/>
  <c r="J20" i="17"/>
  <c r="Y20" i="17" s="1"/>
  <c r="V20" i="17" l="1"/>
  <c r="K148" i="17"/>
  <c r="U207" i="17" l="1"/>
  <c r="T207" i="17"/>
  <c r="S207" i="17"/>
  <c r="R207" i="17"/>
  <c r="K207" i="17"/>
  <c r="J207" i="17"/>
  <c r="V207" i="17" l="1"/>
  <c r="P139" i="17"/>
  <c r="Z139" i="17" s="1"/>
  <c r="Q139" i="17"/>
  <c r="T139" i="17"/>
  <c r="S139" i="17"/>
  <c r="R139" i="17"/>
  <c r="V139" i="17" l="1"/>
  <c r="U199" i="17"/>
  <c r="T199" i="17"/>
  <c r="S199" i="17"/>
  <c r="R199" i="17"/>
  <c r="K199" i="17"/>
  <c r="J199" i="17"/>
  <c r="G192" i="17"/>
  <c r="V199" i="17" l="1"/>
  <c r="H231" i="17"/>
  <c r="G231" i="17"/>
  <c r="F231" i="17"/>
  <c r="H229" i="17"/>
  <c r="G229" i="17"/>
  <c r="H224" i="17"/>
  <c r="G224" i="17"/>
  <c r="H234" i="17"/>
  <c r="G234" i="17"/>
  <c r="H235" i="17"/>
  <c r="G235" i="17"/>
  <c r="H222" i="17"/>
  <c r="G222" i="17"/>
  <c r="F222" i="17"/>
  <c r="F221" i="17"/>
  <c r="F235" i="17"/>
  <c r="F234" i="17"/>
  <c r="F230" i="17"/>
  <c r="F229" i="17"/>
  <c r="F224" i="17"/>
  <c r="K231" i="17" l="1"/>
  <c r="K229" i="17"/>
  <c r="Q229" i="17"/>
  <c r="Q224" i="17"/>
  <c r="Q230" i="17"/>
  <c r="Q221" i="17"/>
  <c r="Q235" i="17"/>
  <c r="K233" i="17"/>
  <c r="Q234" i="17"/>
  <c r="Q222" i="17"/>
  <c r="Q227" i="17"/>
  <c r="Q231" i="17"/>
  <c r="Q233" i="17"/>
  <c r="K222" i="17"/>
  <c r="K221" i="17"/>
  <c r="Q238" i="17"/>
  <c r="K227" i="17"/>
  <c r="K224" i="17"/>
  <c r="J224" i="17"/>
  <c r="K234" i="17"/>
  <c r="J234" i="17"/>
  <c r="J222" i="17"/>
  <c r="J221" i="17"/>
  <c r="J229" i="17"/>
  <c r="U129" i="17"/>
  <c r="T129" i="17"/>
  <c r="S129" i="17"/>
  <c r="R129" i="17"/>
  <c r="Q129" i="17"/>
  <c r="P129" i="17"/>
  <c r="V129" i="17" l="1"/>
  <c r="U109" i="17"/>
  <c r="T109" i="17"/>
  <c r="S109" i="17"/>
  <c r="R109" i="17"/>
  <c r="Q109" i="17"/>
  <c r="P109" i="17"/>
  <c r="U128" i="17"/>
  <c r="T128" i="17"/>
  <c r="S128" i="17"/>
  <c r="R128" i="17"/>
  <c r="Q128" i="17"/>
  <c r="P128" i="17"/>
  <c r="V128" i="17" l="1"/>
  <c r="V109" i="17"/>
  <c r="U168" i="17"/>
  <c r="T168" i="17"/>
  <c r="S168" i="17"/>
  <c r="R168" i="17"/>
  <c r="U55" i="17"/>
  <c r="T55" i="17"/>
  <c r="S55" i="17"/>
  <c r="R55" i="17"/>
  <c r="U50" i="17"/>
  <c r="T50" i="17"/>
  <c r="S50" i="17"/>
  <c r="R50" i="17"/>
  <c r="K50" i="17"/>
  <c r="K49" i="17"/>
  <c r="J50" i="17"/>
  <c r="J49" i="17"/>
  <c r="Q50" i="17"/>
  <c r="P50" i="17"/>
  <c r="Q55" i="17"/>
  <c r="P55" i="17"/>
  <c r="Z55" i="17" s="1"/>
  <c r="K55" i="17"/>
  <c r="J55" i="17"/>
  <c r="Y55" i="17" s="1"/>
  <c r="Q168" i="17"/>
  <c r="Q167" i="17"/>
  <c r="P168" i="17"/>
  <c r="K168" i="17"/>
  <c r="J168" i="17"/>
  <c r="V168" i="17" l="1"/>
  <c r="V50" i="17"/>
  <c r="V55" i="17"/>
  <c r="U167" i="17"/>
  <c r="T167" i="17"/>
  <c r="S167" i="17"/>
  <c r="R167" i="17"/>
  <c r="P167" i="17"/>
  <c r="Z167" i="17" s="1"/>
  <c r="K167" i="17"/>
  <c r="J167" i="17"/>
  <c r="Y167" i="17" s="1"/>
  <c r="U119" i="17"/>
  <c r="T119" i="17"/>
  <c r="S119" i="17"/>
  <c r="R119" i="17"/>
  <c r="P119" i="17"/>
  <c r="Z119" i="17" s="1"/>
  <c r="K119" i="17"/>
  <c r="J119" i="17"/>
  <c r="Y119" i="17" s="1"/>
  <c r="V167" i="17" l="1"/>
  <c r="V119" i="17"/>
  <c r="P138" i="17"/>
  <c r="Z138" i="17" s="1"/>
  <c r="P135" i="17"/>
  <c r="Z135" i="17" s="1"/>
  <c r="P38" i="17"/>
  <c r="Z38" i="17" s="1"/>
  <c r="P32" i="17"/>
  <c r="Z32" i="17" s="1"/>
  <c r="Z9" i="17"/>
  <c r="Z10" i="17"/>
  <c r="Z11" i="17"/>
  <c r="Z12" i="17"/>
  <c r="Z13" i="17"/>
  <c r="Z14" i="17"/>
  <c r="Z15" i="17"/>
  <c r="Z16" i="17"/>
  <c r="Z17" i="17"/>
  <c r="Z18" i="17"/>
  <c r="Z19" i="17"/>
  <c r="Z21" i="17"/>
  <c r="Z22" i="17"/>
  <c r="Z23" i="17"/>
  <c r="Z24" i="17"/>
  <c r="Z25" i="17"/>
  <c r="Z26" i="17"/>
  <c r="Z28" i="17"/>
  <c r="Z31" i="17"/>
  <c r="Z34" i="17"/>
  <c r="Z35" i="17"/>
  <c r="Z39" i="17"/>
  <c r="Z45" i="17"/>
  <c r="Z71" i="17"/>
  <c r="Z83" i="17"/>
  <c r="Z94" i="17"/>
  <c r="Z95" i="17"/>
  <c r="Z96" i="17"/>
  <c r="Z147" i="17"/>
  <c r="Z149" i="17"/>
  <c r="Z164" i="17"/>
  <c r="Z166" i="17"/>
  <c r="Z178" i="17"/>
  <c r="Z179" i="17"/>
  <c r="Z182" i="17"/>
  <c r="Z183" i="17"/>
  <c r="Z184" i="17"/>
  <c r="Z188" i="17"/>
  <c r="Z189" i="17"/>
  <c r="Z191" i="17"/>
  <c r="Z193" i="17"/>
  <c r="Z194" i="17"/>
  <c r="Z195" i="17"/>
  <c r="Z196" i="17"/>
  <c r="Z197" i="17"/>
  <c r="Z198" i="17"/>
  <c r="Z201" i="17"/>
  <c r="Z204" i="17"/>
  <c r="Z205" i="17"/>
  <c r="J110" i="17"/>
  <c r="Y110" i="17" s="1"/>
  <c r="Y9" i="17"/>
  <c r="Y12" i="17"/>
  <c r="Y14" i="17"/>
  <c r="Y18" i="17"/>
  <c r="Y57" i="17"/>
  <c r="Y59" i="17"/>
  <c r="Y79" i="17"/>
  <c r="Y97" i="17"/>
  <c r="Y108" i="17"/>
  <c r="Y138" i="17"/>
  <c r="Y162" i="17"/>
  <c r="Y200" i="17"/>
  <c r="Y201" i="17"/>
  <c r="Y209" i="17"/>
  <c r="Y210" i="17"/>
  <c r="J15" i="17"/>
  <c r="Y15" i="17" s="1"/>
  <c r="G93" i="17" l="1"/>
  <c r="Q38" i="17" l="1"/>
  <c r="U83" i="17"/>
  <c r="K111" i="17"/>
  <c r="K110" i="17"/>
  <c r="K83" i="17"/>
  <c r="J83" i="17"/>
  <c r="O202" i="17"/>
  <c r="N202" i="17"/>
  <c r="M202" i="17"/>
  <c r="L202" i="17"/>
  <c r="G202" i="17"/>
  <c r="H202" i="17"/>
  <c r="F202" i="17"/>
  <c r="K206" i="17"/>
  <c r="J206" i="17"/>
  <c r="Y206" i="17" s="1"/>
  <c r="Q203" i="17"/>
  <c r="P203" i="17"/>
  <c r="Z203" i="17" s="1"/>
  <c r="U206" i="17"/>
  <c r="T206" i="17"/>
  <c r="S206" i="17"/>
  <c r="R206" i="17"/>
  <c r="Q206" i="17"/>
  <c r="P206" i="17"/>
  <c r="Z206" i="17" s="1"/>
  <c r="U205" i="17"/>
  <c r="T205" i="17"/>
  <c r="S205" i="17"/>
  <c r="R205" i="17"/>
  <c r="K205" i="17"/>
  <c r="J205" i="17"/>
  <c r="Y205" i="17" s="1"/>
  <c r="U204" i="17"/>
  <c r="T204" i="17"/>
  <c r="S204" i="17"/>
  <c r="R204" i="17"/>
  <c r="K204" i="17"/>
  <c r="J204" i="17"/>
  <c r="Y204" i="17" s="1"/>
  <c r="U203" i="17"/>
  <c r="T203" i="17"/>
  <c r="S203" i="17"/>
  <c r="R203" i="17"/>
  <c r="J203" i="17"/>
  <c r="Y203" i="17" s="1"/>
  <c r="U34" i="17"/>
  <c r="U234" i="17" s="1"/>
  <c r="T34" i="17"/>
  <c r="S34" i="17"/>
  <c r="S234" i="17" s="1"/>
  <c r="R34" i="17"/>
  <c r="R234" i="17" s="1"/>
  <c r="Q122" i="17"/>
  <c r="U108" i="17"/>
  <c r="T108" i="17"/>
  <c r="S108" i="17"/>
  <c r="Q108" i="17"/>
  <c r="P108" i="17"/>
  <c r="Z108" i="17" s="1"/>
  <c r="R108" i="17"/>
  <c r="U54" i="17"/>
  <c r="T54" i="17"/>
  <c r="S54" i="17"/>
  <c r="R54" i="17"/>
  <c r="Q54" i="17"/>
  <c r="P54" i="17"/>
  <c r="Z54" i="17" s="1"/>
  <c r="K54" i="17"/>
  <c r="J54" i="17"/>
  <c r="Y54" i="17" s="1"/>
  <c r="J34" i="17"/>
  <c r="Y34" i="17" s="1"/>
  <c r="K34" i="17"/>
  <c r="O8" i="17"/>
  <c r="N8" i="17"/>
  <c r="M8" i="17"/>
  <c r="L8" i="17"/>
  <c r="H8" i="17"/>
  <c r="G8" i="17"/>
  <c r="F8" i="17"/>
  <c r="T83" i="17"/>
  <c r="T230" i="17" s="1"/>
  <c r="Q67" i="17"/>
  <c r="P67" i="17"/>
  <c r="Z67" i="17" s="1"/>
  <c r="U67" i="17"/>
  <c r="T67" i="17"/>
  <c r="S67" i="17"/>
  <c r="R67" i="17"/>
  <c r="Z66" i="17"/>
  <c r="P65" i="17"/>
  <c r="Z65" i="17" s="1"/>
  <c r="Q59" i="17"/>
  <c r="P59" i="17"/>
  <c r="Z59" i="17" s="1"/>
  <c r="Q58" i="17"/>
  <c r="P58" i="17"/>
  <c r="Z58" i="17" s="1"/>
  <c r="Q57" i="17"/>
  <c r="P57" i="17"/>
  <c r="Z57" i="17" s="1"/>
  <c r="Q56" i="17"/>
  <c r="P56" i="17"/>
  <c r="Z56" i="17" s="1"/>
  <c r="P53" i="17"/>
  <c r="P224" i="17" s="1"/>
  <c r="K56" i="17"/>
  <c r="J56" i="17"/>
  <c r="Y56" i="17" s="1"/>
  <c r="K67" i="17"/>
  <c r="J67" i="17"/>
  <c r="Y67" i="17" s="1"/>
  <c r="R83" i="17"/>
  <c r="R230" i="17" s="1"/>
  <c r="S83" i="17"/>
  <c r="S230" i="17" s="1"/>
  <c r="U230" i="17" l="1"/>
  <c r="W83" i="17"/>
  <c r="T234" i="17"/>
  <c r="W34" i="17"/>
  <c r="V234" i="17"/>
  <c r="W234" i="17"/>
  <c r="V230" i="17"/>
  <c r="W230" i="17"/>
  <c r="T8" i="17"/>
  <c r="Y83" i="17"/>
  <c r="J230" i="17"/>
  <c r="K202" i="17"/>
  <c r="V203" i="17"/>
  <c r="Z53" i="17"/>
  <c r="V54" i="17"/>
  <c r="V83" i="17"/>
  <c r="J76" i="17"/>
  <c r="Y76" i="17" s="1"/>
  <c r="V108" i="17"/>
  <c r="J202" i="17"/>
  <c r="Y202" i="17" s="1"/>
  <c r="V206" i="17"/>
  <c r="V205" i="17"/>
  <c r="V204" i="17"/>
  <c r="J101" i="17"/>
  <c r="Y101" i="17" s="1"/>
  <c r="V67" i="17"/>
  <c r="V34" i="17"/>
  <c r="J8" i="17"/>
  <c r="Y8" i="17" s="1"/>
  <c r="W227" i="17" l="1"/>
  <c r="Q202" i="17"/>
  <c r="P202" i="17"/>
  <c r="Z202" i="17" s="1"/>
  <c r="P200" i="17"/>
  <c r="Z200" i="17" s="1"/>
  <c r="N123" i="17"/>
  <c r="U111" i="17"/>
  <c r="T111" i="17"/>
  <c r="S111" i="17"/>
  <c r="R111" i="17"/>
  <c r="Q111" i="17"/>
  <c r="P111" i="17"/>
  <c r="Z111" i="17" s="1"/>
  <c r="J111" i="17"/>
  <c r="Y111" i="17" s="1"/>
  <c r="U120" i="17"/>
  <c r="T120" i="17"/>
  <c r="S120" i="17"/>
  <c r="R120" i="17"/>
  <c r="P120" i="17"/>
  <c r="Z120" i="17" s="1"/>
  <c r="K120" i="17"/>
  <c r="J120" i="17"/>
  <c r="Y120" i="17" s="1"/>
  <c r="U16" i="17"/>
  <c r="T16" i="17"/>
  <c r="S16" i="17"/>
  <c r="R16" i="17"/>
  <c r="K16" i="17"/>
  <c r="J16" i="17"/>
  <c r="Y16" i="17" s="1"/>
  <c r="U15" i="17"/>
  <c r="T15" i="17"/>
  <c r="S15" i="17"/>
  <c r="R15" i="17"/>
  <c r="K15" i="17"/>
  <c r="K121" i="17"/>
  <c r="H192" i="17"/>
  <c r="K192" i="17" s="1"/>
  <c r="S7" i="17"/>
  <c r="H88" i="17"/>
  <c r="J93" i="17"/>
  <c r="Y93" i="17" s="1"/>
  <c r="P33" i="17"/>
  <c r="Z33" i="17" s="1"/>
  <c r="U13" i="17"/>
  <c r="U222" i="17" s="1"/>
  <c r="T13" i="17"/>
  <c r="T222" i="17" s="1"/>
  <c r="K13" i="17"/>
  <c r="J13" i="17"/>
  <c r="Y13" i="17" s="1"/>
  <c r="U35" i="17"/>
  <c r="U33" i="17"/>
  <c r="S33" i="17"/>
  <c r="R33" i="17"/>
  <c r="J96" i="17"/>
  <c r="Y96" i="17" s="1"/>
  <c r="J95" i="17"/>
  <c r="Y95" i="17" s="1"/>
  <c r="U96" i="17"/>
  <c r="T96" i="17"/>
  <c r="S96" i="17"/>
  <c r="R96" i="17"/>
  <c r="U95" i="17"/>
  <c r="U98" i="17"/>
  <c r="T95" i="17"/>
  <c r="S95" i="17"/>
  <c r="S98" i="17"/>
  <c r="R95" i="17"/>
  <c r="K96" i="17"/>
  <c r="K95" i="17"/>
  <c r="Q33" i="17"/>
  <c r="Q32" i="17"/>
  <c r="U31" i="17"/>
  <c r="U235" i="17" s="1"/>
  <c r="T31" i="17"/>
  <c r="T235" i="17" s="1"/>
  <c r="S31" i="17"/>
  <c r="S235" i="17" s="1"/>
  <c r="R31" i="17"/>
  <c r="R235" i="17" s="1"/>
  <c r="T33" i="17"/>
  <c r="O93" i="17"/>
  <c r="N93" i="17"/>
  <c r="M93" i="17"/>
  <c r="L93" i="17"/>
  <c r="L208" i="17" s="1"/>
  <c r="S97" i="17"/>
  <c r="R97" i="17"/>
  <c r="F93" i="17"/>
  <c r="K33" i="17"/>
  <c r="J33" i="17"/>
  <c r="Y33" i="17" s="1"/>
  <c r="J17" i="17"/>
  <c r="Y17" i="17" s="1"/>
  <c r="U17" i="17"/>
  <c r="T17" i="17"/>
  <c r="S17" i="17"/>
  <c r="R17" i="17"/>
  <c r="K17" i="17"/>
  <c r="R13" i="17"/>
  <c r="R222" i="17" s="1"/>
  <c r="S13" i="17"/>
  <c r="S222" i="17" s="1"/>
  <c r="S130" i="17"/>
  <c r="R130" i="17"/>
  <c r="O97" i="17"/>
  <c r="U97" i="17" s="1"/>
  <c r="N97" i="17"/>
  <c r="G97" i="17"/>
  <c r="Q79" i="17"/>
  <c r="O79" i="17"/>
  <c r="N79" i="17"/>
  <c r="M79" i="17"/>
  <c r="S79" i="17" s="1"/>
  <c r="L79" i="17"/>
  <c r="R79" i="17" s="1"/>
  <c r="U79" i="17"/>
  <c r="U66" i="17"/>
  <c r="W66" i="17" s="1"/>
  <c r="T66" i="17"/>
  <c r="S66" i="17"/>
  <c r="R66" i="17"/>
  <c r="K66" i="17"/>
  <c r="J66" i="17"/>
  <c r="Y66" i="17" s="1"/>
  <c r="U100" i="17"/>
  <c r="T100" i="17"/>
  <c r="S100" i="17"/>
  <c r="R100" i="17"/>
  <c r="Q100" i="17"/>
  <c r="P100" i="17"/>
  <c r="Z100" i="17" s="1"/>
  <c r="K100" i="17"/>
  <c r="J100" i="17"/>
  <c r="Y100" i="17" s="1"/>
  <c r="P72" i="17"/>
  <c r="Z72" i="17" s="1"/>
  <c r="K164" i="17"/>
  <c r="J164" i="17"/>
  <c r="Y164" i="17" s="1"/>
  <c r="S164" i="17"/>
  <c r="U166" i="17"/>
  <c r="T166" i="17"/>
  <c r="U164" i="17"/>
  <c r="T164" i="17"/>
  <c r="K166" i="17"/>
  <c r="J166" i="17"/>
  <c r="Y166" i="17" s="1"/>
  <c r="U57" i="17"/>
  <c r="T57" i="17"/>
  <c r="S57" i="17"/>
  <c r="R57" i="17"/>
  <c r="U58" i="17"/>
  <c r="T58" i="17"/>
  <c r="S58" i="17"/>
  <c r="R58" i="17"/>
  <c r="J58" i="17"/>
  <c r="Y58" i="17" s="1"/>
  <c r="G190" i="17"/>
  <c r="G186" i="17"/>
  <c r="G88" i="17"/>
  <c r="R164" i="17"/>
  <c r="R166" i="17"/>
  <c r="S166" i="17"/>
  <c r="J116" i="17"/>
  <c r="Y116" i="17" s="1"/>
  <c r="K116" i="17"/>
  <c r="O157" i="17"/>
  <c r="U157" i="17" s="1"/>
  <c r="N157" i="17"/>
  <c r="T157" i="17" s="1"/>
  <c r="K178" i="17"/>
  <c r="K169" i="17"/>
  <c r="K165" i="17"/>
  <c r="K163" i="17"/>
  <c r="K118" i="17"/>
  <c r="P118" i="17"/>
  <c r="Z118" i="17" s="1"/>
  <c r="P142" i="17"/>
  <c r="Z142" i="17" s="1"/>
  <c r="P143" i="17"/>
  <c r="Z143" i="17" s="1"/>
  <c r="P156" i="17"/>
  <c r="Z156" i="17" s="1"/>
  <c r="P169" i="17"/>
  <c r="Z169" i="17" s="1"/>
  <c r="U142" i="17"/>
  <c r="U141" i="17"/>
  <c r="U140" i="17"/>
  <c r="U138" i="17"/>
  <c r="Q138" i="17"/>
  <c r="T138" i="17"/>
  <c r="S138" i="17"/>
  <c r="R138" i="17"/>
  <c r="Q210" i="17"/>
  <c r="Q171" i="17"/>
  <c r="Q144" i="17"/>
  <c r="K144" i="17"/>
  <c r="Q190" i="17"/>
  <c r="Q189" i="17"/>
  <c r="Q188" i="17"/>
  <c r="Q187" i="17"/>
  <c r="Q185" i="17"/>
  <c r="Q184" i="17"/>
  <c r="Q183" i="17"/>
  <c r="Q162" i="17"/>
  <c r="P162" i="17"/>
  <c r="Z162" i="17" s="1"/>
  <c r="U162" i="17"/>
  <c r="T162" i="17"/>
  <c r="S162" i="17"/>
  <c r="R162" i="17"/>
  <c r="Q75" i="17"/>
  <c r="K156" i="17"/>
  <c r="K32" i="17"/>
  <c r="Q148" i="17"/>
  <c r="P148" i="17"/>
  <c r="Z148" i="17" s="1"/>
  <c r="K102" i="17"/>
  <c r="U99" i="17"/>
  <c r="O88" i="17"/>
  <c r="O208" i="17" s="1"/>
  <c r="U143" i="17"/>
  <c r="U193" i="17"/>
  <c r="U197" i="17"/>
  <c r="T197" i="17"/>
  <c r="U182" i="17"/>
  <c r="U148" i="17"/>
  <c r="T148" i="17"/>
  <c r="U156" i="17"/>
  <c r="T99" i="17"/>
  <c r="N88" i="17"/>
  <c r="N208" i="17" s="1"/>
  <c r="T143" i="17"/>
  <c r="T178" i="17"/>
  <c r="T182" i="17"/>
  <c r="T193" i="17"/>
  <c r="T171" i="17"/>
  <c r="T156" i="17"/>
  <c r="V156" i="17" s="1"/>
  <c r="T170" i="17"/>
  <c r="S210" i="17"/>
  <c r="T210" i="17"/>
  <c r="J198" i="17"/>
  <c r="Y198" i="17" s="1"/>
  <c r="J197" i="17"/>
  <c r="Y197" i="17" s="1"/>
  <c r="J196" i="17"/>
  <c r="Y196" i="17" s="1"/>
  <c r="J195" i="17"/>
  <c r="Y195" i="17" s="1"/>
  <c r="J194" i="17"/>
  <c r="Y194" i="17" s="1"/>
  <c r="J193" i="17"/>
  <c r="Y193" i="17" s="1"/>
  <c r="J191" i="17"/>
  <c r="Y191" i="17" s="1"/>
  <c r="H190" i="17"/>
  <c r="J190" i="17" s="1"/>
  <c r="Y190" i="17" s="1"/>
  <c r="J189" i="17"/>
  <c r="Y189" i="17" s="1"/>
  <c r="J188" i="17"/>
  <c r="Y188" i="17" s="1"/>
  <c r="J187" i="17"/>
  <c r="Y187" i="17" s="1"/>
  <c r="H186" i="17"/>
  <c r="I186" i="17" s="1"/>
  <c r="J185" i="17"/>
  <c r="Y185" i="17" s="1"/>
  <c r="J184" i="17"/>
  <c r="Y184" i="17" s="1"/>
  <c r="J183" i="17"/>
  <c r="Y183" i="17" s="1"/>
  <c r="J182" i="17"/>
  <c r="J179" i="17"/>
  <c r="Y179" i="17" s="1"/>
  <c r="J178" i="17"/>
  <c r="Y178" i="17" s="1"/>
  <c r="J171" i="17"/>
  <c r="Y171" i="17" s="1"/>
  <c r="J170" i="17"/>
  <c r="Y170" i="17" s="1"/>
  <c r="J169" i="17"/>
  <c r="Y169" i="17" s="1"/>
  <c r="J165" i="17"/>
  <c r="Y165" i="17" s="1"/>
  <c r="J163" i="17"/>
  <c r="Y163" i="17" s="1"/>
  <c r="J161" i="17"/>
  <c r="Y161" i="17" s="1"/>
  <c r="J160" i="17"/>
  <c r="Y160" i="17" s="1"/>
  <c r="J159" i="17"/>
  <c r="Y159" i="17" s="1"/>
  <c r="J158" i="17"/>
  <c r="Y158" i="17" s="1"/>
  <c r="J157" i="17"/>
  <c r="Y157" i="17" s="1"/>
  <c r="J156" i="17"/>
  <c r="Y156" i="17" s="1"/>
  <c r="J149" i="17"/>
  <c r="Y149" i="17" s="1"/>
  <c r="J148" i="17"/>
  <c r="Y148" i="17" s="1"/>
  <c r="J147" i="17"/>
  <c r="Y147" i="17" s="1"/>
  <c r="J146" i="17"/>
  <c r="Y146" i="17" s="1"/>
  <c r="J145" i="17"/>
  <c r="Y145" i="17" s="1"/>
  <c r="J144" i="17"/>
  <c r="Y144" i="17" s="1"/>
  <c r="J143" i="17"/>
  <c r="Y143" i="17" s="1"/>
  <c r="J142" i="17"/>
  <c r="Y142" i="17" s="1"/>
  <c r="J141" i="17"/>
  <c r="Y141" i="17" s="1"/>
  <c r="J140" i="17"/>
  <c r="Y140" i="17" s="1"/>
  <c r="J137" i="17"/>
  <c r="Y137" i="17" s="1"/>
  <c r="J136" i="17"/>
  <c r="Y136" i="17" s="1"/>
  <c r="J135" i="17"/>
  <c r="Y135" i="17" s="1"/>
  <c r="J134" i="17"/>
  <c r="Y134" i="17" s="1"/>
  <c r="J133" i="17"/>
  <c r="Y133" i="17" s="1"/>
  <c r="J132" i="17"/>
  <c r="Y132" i="17" s="1"/>
  <c r="J131" i="17"/>
  <c r="Y131" i="17" s="1"/>
  <c r="J130" i="17"/>
  <c r="Y130" i="17" s="1"/>
  <c r="J127" i="17"/>
  <c r="Y127" i="17" s="1"/>
  <c r="J126" i="17"/>
  <c r="Y126" i="17" s="1"/>
  <c r="J125" i="17"/>
  <c r="Y125" i="17" s="1"/>
  <c r="J124" i="17"/>
  <c r="Y124" i="17" s="1"/>
  <c r="J123" i="17"/>
  <c r="Y123" i="17" s="1"/>
  <c r="J122" i="17"/>
  <c r="J121" i="17"/>
  <c r="Y121" i="17" s="1"/>
  <c r="J118" i="17"/>
  <c r="Y118" i="17" s="1"/>
  <c r="J117" i="17"/>
  <c r="Y117" i="17" s="1"/>
  <c r="J115" i="17"/>
  <c r="Y115" i="17" s="1"/>
  <c r="J107" i="17"/>
  <c r="Y107" i="17" s="1"/>
  <c r="J102" i="17"/>
  <c r="Y102" i="17" s="1"/>
  <c r="J99" i="17"/>
  <c r="Y99" i="17" s="1"/>
  <c r="J98" i="17"/>
  <c r="Y98" i="17" s="1"/>
  <c r="J94" i="17"/>
  <c r="Y94" i="17" s="1"/>
  <c r="J92" i="17"/>
  <c r="Y92" i="17" s="1"/>
  <c r="J90" i="17"/>
  <c r="Y90" i="17" s="1"/>
  <c r="J89" i="17"/>
  <c r="Y89" i="17" s="1"/>
  <c r="J84" i="17"/>
  <c r="Y84" i="17" s="1"/>
  <c r="J82" i="17"/>
  <c r="Y82" i="17" s="1"/>
  <c r="J81" i="17"/>
  <c r="Y81" i="17" s="1"/>
  <c r="J87" i="17"/>
  <c r="Y87" i="17" s="1"/>
  <c r="J78" i="17"/>
  <c r="Y78" i="17" s="1"/>
  <c r="J77" i="17"/>
  <c r="Y77" i="17" s="1"/>
  <c r="J75" i="17"/>
  <c r="Y75" i="17" s="1"/>
  <c r="J72" i="17"/>
  <c r="Y72" i="17" s="1"/>
  <c r="J71" i="17"/>
  <c r="Y71" i="17" s="1"/>
  <c r="J69" i="17"/>
  <c r="Y69" i="17" s="1"/>
  <c r="J65" i="17"/>
  <c r="Y65" i="17" s="1"/>
  <c r="J53" i="17"/>
  <c r="Y53" i="17" s="1"/>
  <c r="J52" i="17"/>
  <c r="Y52" i="17" s="1"/>
  <c r="Y49" i="17"/>
  <c r="J48" i="17"/>
  <c r="Y48" i="17" s="1"/>
  <c r="J10" i="17"/>
  <c r="Y10" i="17" s="1"/>
  <c r="J11" i="17"/>
  <c r="Y11" i="17" s="1"/>
  <c r="J19" i="17"/>
  <c r="J21" i="17"/>
  <c r="Y21" i="17" s="1"/>
  <c r="J22" i="17"/>
  <c r="Y22" i="17" s="1"/>
  <c r="J23" i="17"/>
  <c r="Y23" i="17" s="1"/>
  <c r="J24" i="17"/>
  <c r="Y24" i="17" s="1"/>
  <c r="J25" i="17"/>
  <c r="Y25" i="17" s="1"/>
  <c r="J26" i="17"/>
  <c r="Y26" i="17" s="1"/>
  <c r="J28" i="17"/>
  <c r="Y28" i="17" s="1"/>
  <c r="J31" i="17"/>
  <c r="Y31" i="17" s="1"/>
  <c r="J32" i="17"/>
  <c r="Y32" i="17" s="1"/>
  <c r="J36" i="17"/>
  <c r="Y36" i="17" s="1"/>
  <c r="J38" i="17"/>
  <c r="Y38" i="17" s="1"/>
  <c r="J39" i="17"/>
  <c r="Y39" i="17" s="1"/>
  <c r="J35" i="17"/>
  <c r="Y35" i="17" s="1"/>
  <c r="J45" i="17"/>
  <c r="Y45" i="17" s="1"/>
  <c r="J41" i="17"/>
  <c r="Y41" i="17" s="1"/>
  <c r="U144" i="17"/>
  <c r="O123" i="17"/>
  <c r="U169" i="17"/>
  <c r="U170" i="17"/>
  <c r="U171" i="17"/>
  <c r="U178" i="17"/>
  <c r="U194" i="17"/>
  <c r="U195" i="17"/>
  <c r="U196" i="17"/>
  <c r="U198" i="17"/>
  <c r="U200" i="17"/>
  <c r="T144" i="17"/>
  <c r="T169" i="17"/>
  <c r="T194" i="17"/>
  <c r="T195" i="17"/>
  <c r="T196" i="17"/>
  <c r="T198" i="17"/>
  <c r="T200" i="17"/>
  <c r="S193" i="17"/>
  <c r="S194" i="17"/>
  <c r="S195" i="17"/>
  <c r="S196" i="17"/>
  <c r="S197" i="17"/>
  <c r="S198" i="17"/>
  <c r="S200" i="17"/>
  <c r="R193" i="17"/>
  <c r="R194" i="17"/>
  <c r="R195" i="17"/>
  <c r="R196" i="17"/>
  <c r="R197" i="17"/>
  <c r="R198" i="17"/>
  <c r="R200" i="17"/>
  <c r="O192" i="17"/>
  <c r="N192" i="17"/>
  <c r="M192" i="17"/>
  <c r="L192" i="17"/>
  <c r="I200" i="17"/>
  <c r="S143" i="17"/>
  <c r="S144" i="17"/>
  <c r="F88" i="17"/>
  <c r="M88" i="17"/>
  <c r="M208" i="17" s="1"/>
  <c r="S99" i="17"/>
  <c r="M123" i="17"/>
  <c r="S148" i="17"/>
  <c r="S156" i="17"/>
  <c r="S169" i="17"/>
  <c r="S170" i="17"/>
  <c r="S171" i="17"/>
  <c r="S178" i="17"/>
  <c r="S182" i="17"/>
  <c r="U10" i="17"/>
  <c r="U11" i="17"/>
  <c r="T11" i="17"/>
  <c r="U19" i="17"/>
  <c r="U21" i="17"/>
  <c r="U22" i="17"/>
  <c r="U23" i="17"/>
  <c r="U24" i="17"/>
  <c r="U25" i="17"/>
  <c r="U26" i="17"/>
  <c r="U28" i="17"/>
  <c r="U32" i="17"/>
  <c r="U149" i="17"/>
  <c r="U184" i="17"/>
  <c r="U78" i="17"/>
  <c r="U229" i="17" s="1"/>
  <c r="T78" i="17"/>
  <c r="U179" i="17"/>
  <c r="U53" i="17"/>
  <c r="U224" i="17" s="1"/>
  <c r="T53" i="17"/>
  <c r="T10" i="17"/>
  <c r="T221" i="17" s="1"/>
  <c r="T19" i="17"/>
  <c r="T21" i="17"/>
  <c r="T22" i="17"/>
  <c r="T23" i="17"/>
  <c r="T24" i="17"/>
  <c r="T25" i="17"/>
  <c r="T26" i="17"/>
  <c r="T28" i="17"/>
  <c r="T32" i="17"/>
  <c r="T149" i="17"/>
  <c r="T184" i="17"/>
  <c r="T179" i="17"/>
  <c r="S10" i="17"/>
  <c r="S32" i="17"/>
  <c r="S11" i="17"/>
  <c r="S19" i="17"/>
  <c r="S21" i="17"/>
  <c r="S23" i="17"/>
  <c r="S24" i="17"/>
  <c r="S25" i="17"/>
  <c r="S26" i="17"/>
  <c r="S28" i="17"/>
  <c r="S149" i="17"/>
  <c r="S184" i="17"/>
  <c r="S78" i="17"/>
  <c r="S229" i="17" s="1"/>
  <c r="S179" i="17"/>
  <c r="S53" i="17"/>
  <c r="R10" i="17"/>
  <c r="R221" i="17" s="1"/>
  <c r="R11" i="17"/>
  <c r="R19" i="17"/>
  <c r="R21" i="17"/>
  <c r="R22" i="17"/>
  <c r="R23" i="17"/>
  <c r="R24" i="17"/>
  <c r="R25" i="17"/>
  <c r="R26" i="17"/>
  <c r="R28" i="17"/>
  <c r="R32" i="17"/>
  <c r="R149" i="17"/>
  <c r="R184" i="17"/>
  <c r="R78" i="17"/>
  <c r="R229" i="17" s="1"/>
  <c r="R179" i="17"/>
  <c r="R53" i="17"/>
  <c r="R224" i="17" s="1"/>
  <c r="L88" i="17"/>
  <c r="L123" i="17"/>
  <c r="R169" i="17"/>
  <c r="R143" i="17"/>
  <c r="R144" i="17"/>
  <c r="R99" i="17"/>
  <c r="R148" i="17"/>
  <c r="R156" i="17"/>
  <c r="R170" i="17"/>
  <c r="R171" i="17"/>
  <c r="R178" i="17"/>
  <c r="R182" i="17"/>
  <c r="U94" i="17"/>
  <c r="T94" i="17"/>
  <c r="S94" i="17"/>
  <c r="R94" i="17"/>
  <c r="U45" i="17"/>
  <c r="T45" i="17"/>
  <c r="S45" i="17"/>
  <c r="R45" i="17"/>
  <c r="U39" i="17"/>
  <c r="T39" i="17"/>
  <c r="S39" i="17"/>
  <c r="R39" i="17"/>
  <c r="U38" i="17"/>
  <c r="T38" i="17"/>
  <c r="S38" i="17"/>
  <c r="R38" i="17"/>
  <c r="U36" i="17"/>
  <c r="T36" i="17"/>
  <c r="S36" i="17"/>
  <c r="R36" i="17"/>
  <c r="T35" i="17"/>
  <c r="S35" i="17"/>
  <c r="R35" i="17"/>
  <c r="K31" i="17"/>
  <c r="O186" i="17"/>
  <c r="N186" i="17"/>
  <c r="F186" i="17"/>
  <c r="F190" i="17"/>
  <c r="S190" i="17" s="1"/>
  <c r="M157" i="17"/>
  <c r="S157" i="17" s="1"/>
  <c r="M186" i="17"/>
  <c r="L157" i="17"/>
  <c r="R157" i="17" s="1"/>
  <c r="L186" i="17"/>
  <c r="U210" i="17"/>
  <c r="R210" i="17"/>
  <c r="U209" i="17"/>
  <c r="T209" i="17"/>
  <c r="S209" i="17"/>
  <c r="R209" i="17"/>
  <c r="U201" i="17"/>
  <c r="T201" i="17"/>
  <c r="S201" i="17"/>
  <c r="R201" i="17"/>
  <c r="U191" i="17"/>
  <c r="T191" i="17"/>
  <c r="S191" i="17"/>
  <c r="R191" i="17"/>
  <c r="U189" i="17"/>
  <c r="T189" i="17"/>
  <c r="S189" i="17"/>
  <c r="R189" i="17"/>
  <c r="U188" i="17"/>
  <c r="T188" i="17"/>
  <c r="S188" i="17"/>
  <c r="R188" i="17"/>
  <c r="U187" i="17"/>
  <c r="T187" i="17"/>
  <c r="S187" i="17"/>
  <c r="R187" i="17"/>
  <c r="U185" i="17"/>
  <c r="T185" i="17"/>
  <c r="S185" i="17"/>
  <c r="R185" i="17"/>
  <c r="U183" i="17"/>
  <c r="T183" i="17"/>
  <c r="S183" i="17"/>
  <c r="R183" i="17"/>
  <c r="U165" i="17"/>
  <c r="T165" i="17"/>
  <c r="S165" i="17"/>
  <c r="R165" i="17"/>
  <c r="U163" i="17"/>
  <c r="T163" i="17"/>
  <c r="S163" i="17"/>
  <c r="R163" i="17"/>
  <c r="U161" i="17"/>
  <c r="T161" i="17"/>
  <c r="S161" i="17"/>
  <c r="R161" i="17"/>
  <c r="U160" i="17"/>
  <c r="T160" i="17"/>
  <c r="S160" i="17"/>
  <c r="R160" i="17"/>
  <c r="U159" i="17"/>
  <c r="T159" i="17"/>
  <c r="S159" i="17"/>
  <c r="R159" i="17"/>
  <c r="U158" i="17"/>
  <c r="T158" i="17"/>
  <c r="S158" i="17"/>
  <c r="R158" i="17"/>
  <c r="U147" i="17"/>
  <c r="T147" i="17"/>
  <c r="S147" i="17"/>
  <c r="R147" i="17"/>
  <c r="U146" i="17"/>
  <c r="T146" i="17"/>
  <c r="S146" i="17"/>
  <c r="R146" i="17"/>
  <c r="U145" i="17"/>
  <c r="T145" i="17"/>
  <c r="S145" i="17"/>
  <c r="R145" i="17"/>
  <c r="T142" i="17"/>
  <c r="S142" i="17"/>
  <c r="R142" i="17"/>
  <c r="T141" i="17"/>
  <c r="S141" i="17"/>
  <c r="R141" i="17"/>
  <c r="T140" i="17"/>
  <c r="S140" i="17"/>
  <c r="R140" i="17"/>
  <c r="U137" i="17"/>
  <c r="T137" i="17"/>
  <c r="S137" i="17"/>
  <c r="R137" i="17"/>
  <c r="U136" i="17"/>
  <c r="T136" i="17"/>
  <c r="S136" i="17"/>
  <c r="R136" i="17"/>
  <c r="U135" i="17"/>
  <c r="T135" i="17"/>
  <c r="S135" i="17"/>
  <c r="R135" i="17"/>
  <c r="U134" i="17"/>
  <c r="T134" i="17"/>
  <c r="S134" i="17"/>
  <c r="R134" i="17"/>
  <c r="U133" i="17"/>
  <c r="T133" i="17"/>
  <c r="S133" i="17"/>
  <c r="R133" i="17"/>
  <c r="U132" i="17"/>
  <c r="T132" i="17"/>
  <c r="S132" i="17"/>
  <c r="R132" i="17"/>
  <c r="U131" i="17"/>
  <c r="T131" i="17"/>
  <c r="S131" i="17"/>
  <c r="R131" i="17"/>
  <c r="U130" i="17"/>
  <c r="T130" i="17"/>
  <c r="U127" i="17"/>
  <c r="T127" i="17"/>
  <c r="S127" i="17"/>
  <c r="R127" i="17"/>
  <c r="U126" i="17"/>
  <c r="T126" i="17"/>
  <c r="S126" i="17"/>
  <c r="R126" i="17"/>
  <c r="U125" i="17"/>
  <c r="T125" i="17"/>
  <c r="S125" i="17"/>
  <c r="R125" i="17"/>
  <c r="U124" i="17"/>
  <c r="T124" i="17"/>
  <c r="S124" i="17"/>
  <c r="R124" i="17"/>
  <c r="U122" i="17"/>
  <c r="T122" i="17"/>
  <c r="S122" i="17"/>
  <c r="R122" i="17"/>
  <c r="U121" i="17"/>
  <c r="T121" i="17"/>
  <c r="S121" i="17"/>
  <c r="R121" i="17"/>
  <c r="U118" i="17"/>
  <c r="T118" i="17"/>
  <c r="S118" i="17"/>
  <c r="R118" i="17"/>
  <c r="U117" i="17"/>
  <c r="T117" i="17"/>
  <c r="S117" i="17"/>
  <c r="R117" i="17"/>
  <c r="U116" i="17"/>
  <c r="T116" i="17"/>
  <c r="S116" i="17"/>
  <c r="R116" i="17"/>
  <c r="U115" i="17"/>
  <c r="T115" i="17"/>
  <c r="S115" i="17"/>
  <c r="R115" i="17"/>
  <c r="U110" i="17"/>
  <c r="T110" i="17"/>
  <c r="S110" i="17"/>
  <c r="R110" i="17"/>
  <c r="U107" i="17"/>
  <c r="T107" i="17"/>
  <c r="S107" i="17"/>
  <c r="R107" i="17"/>
  <c r="U102" i="17"/>
  <c r="T102" i="17"/>
  <c r="S102" i="17"/>
  <c r="R102" i="17"/>
  <c r="T98" i="17"/>
  <c r="R98" i="17"/>
  <c r="U92" i="17"/>
  <c r="T92" i="17"/>
  <c r="S92" i="17"/>
  <c r="R92" i="17"/>
  <c r="U89" i="17"/>
  <c r="U90" i="17"/>
  <c r="T89" i="17"/>
  <c r="T90" i="17"/>
  <c r="S90" i="17"/>
  <c r="R90" i="17"/>
  <c r="S89" i="17"/>
  <c r="R89" i="17"/>
  <c r="U84" i="17"/>
  <c r="T84" i="17"/>
  <c r="S84" i="17"/>
  <c r="R84" i="17"/>
  <c r="R87" i="17"/>
  <c r="R81" i="17"/>
  <c r="R77" i="17"/>
  <c r="U82" i="17"/>
  <c r="T82" i="17"/>
  <c r="S82" i="17"/>
  <c r="S87" i="17"/>
  <c r="S81" i="17"/>
  <c r="S77" i="17"/>
  <c r="R82" i="17"/>
  <c r="U81" i="17"/>
  <c r="T81" i="17"/>
  <c r="U87" i="17"/>
  <c r="T87" i="17"/>
  <c r="U77" i="17"/>
  <c r="T77" i="17"/>
  <c r="U75" i="17"/>
  <c r="T75" i="17"/>
  <c r="S75" i="17"/>
  <c r="R75" i="17"/>
  <c r="U72" i="17"/>
  <c r="T72" i="17"/>
  <c r="S72" i="17"/>
  <c r="R72" i="17"/>
  <c r="U71" i="17"/>
  <c r="T71" i="17"/>
  <c r="S71" i="17"/>
  <c r="R71" i="17"/>
  <c r="U69" i="17"/>
  <c r="T69" i="17"/>
  <c r="S69" i="17"/>
  <c r="R69" i="17"/>
  <c r="U65" i="17"/>
  <c r="T65" i="17"/>
  <c r="S65" i="17"/>
  <c r="R65" i="17"/>
  <c r="U56" i="17"/>
  <c r="T56" i="17"/>
  <c r="S56" i="17"/>
  <c r="R56" i="17"/>
  <c r="U52" i="17"/>
  <c r="T52" i="17"/>
  <c r="S52" i="17"/>
  <c r="R52" i="17"/>
  <c r="U49" i="17"/>
  <c r="T49" i="17"/>
  <c r="S49" i="17"/>
  <c r="R49" i="17"/>
  <c r="U48" i="17"/>
  <c r="U47" i="17" s="1"/>
  <c r="T48" i="17"/>
  <c r="T47" i="17" s="1"/>
  <c r="S48" i="17"/>
  <c r="S47" i="17" s="1"/>
  <c r="R48" i="17"/>
  <c r="R47" i="17" s="1"/>
  <c r="U41" i="17"/>
  <c r="T41" i="17"/>
  <c r="S41" i="17"/>
  <c r="R41" i="17"/>
  <c r="K53" i="17"/>
  <c r="K84" i="17"/>
  <c r="K82" i="17"/>
  <c r="K81" i="17"/>
  <c r="K87" i="17"/>
  <c r="K78" i="17"/>
  <c r="P84" i="17"/>
  <c r="Z84" i="17" s="1"/>
  <c r="P82" i="17"/>
  <c r="Z82" i="17" s="1"/>
  <c r="P81" i="17"/>
  <c r="Z81" i="17" s="1"/>
  <c r="P87" i="17"/>
  <c r="Z87" i="17" s="1"/>
  <c r="P78" i="17"/>
  <c r="Q77" i="17"/>
  <c r="P77" i="17"/>
  <c r="Z77" i="17" s="1"/>
  <c r="K77" i="17"/>
  <c r="Q137" i="17"/>
  <c r="P137" i="17"/>
  <c r="Z137" i="17" s="1"/>
  <c r="P144" i="17"/>
  <c r="Z144" i="17" s="1"/>
  <c r="P171" i="17"/>
  <c r="Z171" i="17" s="1"/>
  <c r="P99" i="17"/>
  <c r="Z99" i="17" s="1"/>
  <c r="P163" i="17"/>
  <c r="Z163" i="17" s="1"/>
  <c r="P170" i="17"/>
  <c r="Z170" i="17" s="1"/>
  <c r="P165" i="17"/>
  <c r="Z165" i="17" s="1"/>
  <c r="P185" i="17"/>
  <c r="Z185" i="17" s="1"/>
  <c r="P141" i="17"/>
  <c r="Z141" i="17" s="1"/>
  <c r="P190" i="17"/>
  <c r="Z190" i="17" s="1"/>
  <c r="K201" i="17"/>
  <c r="K198" i="17"/>
  <c r="K197" i="17"/>
  <c r="K196" i="17"/>
  <c r="K195" i="17"/>
  <c r="K194" i="17"/>
  <c r="K193" i="17"/>
  <c r="K191" i="17"/>
  <c r="K185" i="17"/>
  <c r="K182" i="17"/>
  <c r="K143" i="17"/>
  <c r="K142" i="17"/>
  <c r="K122" i="17"/>
  <c r="K115" i="17"/>
  <c r="K99" i="17"/>
  <c r="K98" i="17"/>
  <c r="K97" i="17" s="1"/>
  <c r="K94" i="17"/>
  <c r="K92" i="17"/>
  <c r="K90" i="17"/>
  <c r="K89" i="17"/>
  <c r="K75" i="17"/>
  <c r="K72" i="17"/>
  <c r="K71" i="17"/>
  <c r="K69" i="17"/>
  <c r="K65" i="17"/>
  <c r="K52" i="17"/>
  <c r="K48" i="17"/>
  <c r="K45" i="17"/>
  <c r="K41" i="17"/>
  <c r="K38" i="17"/>
  <c r="K36" i="17"/>
  <c r="K35" i="17"/>
  <c r="K28" i="17"/>
  <c r="K26" i="17"/>
  <c r="K25" i="17"/>
  <c r="K24" i="17"/>
  <c r="K23" i="17"/>
  <c r="K22" i="17"/>
  <c r="K21" i="17"/>
  <c r="K19" i="17"/>
  <c r="K11" i="17"/>
  <c r="K10" i="17"/>
  <c r="P122" i="17"/>
  <c r="P231" i="17" s="1"/>
  <c r="P210" i="17"/>
  <c r="Z210" i="17" s="1"/>
  <c r="P209" i="17"/>
  <c r="Z209" i="17" s="1"/>
  <c r="Q107" i="17"/>
  <c r="P107" i="17"/>
  <c r="Z107" i="17" s="1"/>
  <c r="P102" i="17"/>
  <c r="Z102" i="17" s="1"/>
  <c r="Q141" i="17"/>
  <c r="I188" i="17"/>
  <c r="I187" i="17"/>
  <c r="P115" i="17"/>
  <c r="Z115" i="17" s="1"/>
  <c r="Q136" i="17"/>
  <c r="Q135" i="17"/>
  <c r="Q200" i="17"/>
  <c r="Q126" i="17"/>
  <c r="P126" i="17"/>
  <c r="Z126" i="17" s="1"/>
  <c r="P136" i="17"/>
  <c r="Z136" i="17" s="1"/>
  <c r="Q209" i="17"/>
  <c r="Q49" i="17"/>
  <c r="P49" i="17"/>
  <c r="Z49" i="17" s="1"/>
  <c r="P41" i="17"/>
  <c r="Z41" i="17" s="1"/>
  <c r="Q134" i="17"/>
  <c r="Q133" i="17"/>
  <c r="Q132" i="17"/>
  <c r="Q131" i="17"/>
  <c r="Q130" i="17"/>
  <c r="Q127" i="17"/>
  <c r="P69" i="17"/>
  <c r="Z69" i="17" s="1"/>
  <c r="Q69" i="17"/>
  <c r="Q145" i="17"/>
  <c r="Q48" i="17"/>
  <c r="P145" i="17"/>
  <c r="Z145" i="17" s="1"/>
  <c r="P130" i="17"/>
  <c r="Z130" i="17" s="1"/>
  <c r="Q146" i="17"/>
  <c r="P146" i="17"/>
  <c r="Z146" i="17" s="1"/>
  <c r="P116" i="17"/>
  <c r="Z116" i="17" s="1"/>
  <c r="Q117" i="17"/>
  <c r="P117" i="17"/>
  <c r="Z117" i="17" s="1"/>
  <c r="P187" i="17"/>
  <c r="Z187" i="17" s="1"/>
  <c r="P92" i="17"/>
  <c r="Z92" i="17" s="1"/>
  <c r="P36" i="17"/>
  <c r="Z36" i="17" s="1"/>
  <c r="P75" i="17"/>
  <c r="Z75" i="17" s="1"/>
  <c r="Q99" i="17"/>
  <c r="P134" i="17"/>
  <c r="Z134" i="17" s="1"/>
  <c r="Q125" i="17"/>
  <c r="Q124" i="17"/>
  <c r="Q90" i="17"/>
  <c r="P90" i="17"/>
  <c r="Z90" i="17" s="1"/>
  <c r="Q98" i="17"/>
  <c r="Q97" i="17" s="1"/>
  <c r="P98" i="17"/>
  <c r="Q170" i="17"/>
  <c r="Q161" i="17"/>
  <c r="P161" i="17"/>
  <c r="Z161" i="17" s="1"/>
  <c r="Q160" i="17"/>
  <c r="P160" i="17"/>
  <c r="Z160" i="17" s="1"/>
  <c r="Q159" i="17"/>
  <c r="P159" i="17"/>
  <c r="Z159" i="17" s="1"/>
  <c r="Q158" i="17"/>
  <c r="P158" i="17"/>
  <c r="Z158" i="17" s="1"/>
  <c r="Q140" i="17"/>
  <c r="P140" i="17"/>
  <c r="Z140" i="17" s="1"/>
  <c r="P133" i="17"/>
  <c r="Z133" i="17" s="1"/>
  <c r="P132" i="17"/>
  <c r="Z132" i="17" s="1"/>
  <c r="P131" i="17"/>
  <c r="Z131" i="17" s="1"/>
  <c r="P127" i="17"/>
  <c r="Z127" i="17" s="1"/>
  <c r="P125" i="17"/>
  <c r="Z125" i="17" s="1"/>
  <c r="P124" i="17"/>
  <c r="Z124" i="17" s="1"/>
  <c r="P121" i="17"/>
  <c r="Z121" i="17" s="1"/>
  <c r="Q110" i="17"/>
  <c r="P110" i="17"/>
  <c r="Z110" i="17" s="1"/>
  <c r="Q89" i="17"/>
  <c r="P89" i="17"/>
  <c r="Z89" i="17" s="1"/>
  <c r="Q52" i="17"/>
  <c r="P52" i="17"/>
  <c r="Z52" i="17" s="1"/>
  <c r="P48" i="17"/>
  <c r="Z48" i="17" s="1"/>
  <c r="Q8" i="17"/>
  <c r="J192" i="17"/>
  <c r="Y192" i="17" s="1"/>
  <c r="K101" i="17"/>
  <c r="R7" i="17"/>
  <c r="U7" i="17"/>
  <c r="P7" i="17"/>
  <c r="Z7" i="17" s="1"/>
  <c r="K93" i="17"/>
  <c r="T7" i="17"/>
  <c r="T229" i="17" l="1"/>
  <c r="T224" i="17"/>
  <c r="W53" i="17"/>
  <c r="U101" i="17"/>
  <c r="S101" i="17"/>
  <c r="R101" i="17"/>
  <c r="T101" i="17"/>
  <c r="S231" i="17"/>
  <c r="R231" i="17"/>
  <c r="T231" i="17"/>
  <c r="S76" i="17"/>
  <c r="U76" i="17"/>
  <c r="U231" i="17"/>
  <c r="R76" i="17"/>
  <c r="T76" i="17"/>
  <c r="Z78" i="17"/>
  <c r="P229" i="17"/>
  <c r="V47" i="17"/>
  <c r="W235" i="17"/>
  <c r="V235" i="17"/>
  <c r="W222" i="17"/>
  <c r="V222" i="17"/>
  <c r="U190" i="17"/>
  <c r="S224" i="17"/>
  <c r="V231" i="17"/>
  <c r="R220" i="17"/>
  <c r="W224" i="17"/>
  <c r="V224" i="17"/>
  <c r="S221" i="17"/>
  <c r="T220" i="17"/>
  <c r="U221" i="17"/>
  <c r="S220" i="17"/>
  <c r="U220" i="17"/>
  <c r="W229" i="17"/>
  <c r="V229" i="17"/>
  <c r="V35" i="17"/>
  <c r="T190" i="17"/>
  <c r="L211" i="17"/>
  <c r="K220" i="17"/>
  <c r="S88" i="17"/>
  <c r="J220" i="17"/>
  <c r="S123" i="17"/>
  <c r="V39" i="17"/>
  <c r="R93" i="17"/>
  <c r="R208" i="17" s="1"/>
  <c r="Y19" i="17"/>
  <c r="R190" i="17"/>
  <c r="U8" i="17"/>
  <c r="R8" i="17"/>
  <c r="S8" i="17"/>
  <c r="V162" i="17"/>
  <c r="K47" i="17"/>
  <c r="V169" i="17"/>
  <c r="V131" i="17"/>
  <c r="V132" i="17"/>
  <c r="V134" i="17"/>
  <c r="V142" i="17"/>
  <c r="V145" i="17"/>
  <c r="V196" i="17"/>
  <c r="V72" i="17"/>
  <c r="V121" i="17"/>
  <c r="V125" i="17"/>
  <c r="V198" i="17"/>
  <c r="V57" i="17"/>
  <c r="V166" i="17"/>
  <c r="Y182" i="17"/>
  <c r="V110" i="17"/>
  <c r="V33" i="17"/>
  <c r="Z122" i="17"/>
  <c r="Y122" i="17"/>
  <c r="J231" i="17"/>
  <c r="W231" i="17"/>
  <c r="V165" i="17"/>
  <c r="V45" i="17"/>
  <c r="P97" i="17"/>
  <c r="Z97" i="17" s="1"/>
  <c r="Z98" i="17"/>
  <c r="V182" i="17"/>
  <c r="Q93" i="17"/>
  <c r="S186" i="17"/>
  <c r="T186" i="17"/>
  <c r="V191" i="17"/>
  <c r="W209" i="17"/>
  <c r="V200" i="17"/>
  <c r="U93" i="17"/>
  <c r="V193" i="17"/>
  <c r="V10" i="17"/>
  <c r="R192" i="17"/>
  <c r="V143" i="17"/>
  <c r="R88" i="17"/>
  <c r="Q47" i="17"/>
  <c r="Q157" i="17"/>
  <c r="Q88" i="17"/>
  <c r="V65" i="17"/>
  <c r="V149" i="17"/>
  <c r="V25" i="17"/>
  <c r="V58" i="17"/>
  <c r="U192" i="17"/>
  <c r="V26" i="17"/>
  <c r="V95" i="17"/>
  <c r="V82" i="17"/>
  <c r="V28" i="17"/>
  <c r="V170" i="17"/>
  <c r="U123" i="17"/>
  <c r="T123" i="17"/>
  <c r="R123" i="17"/>
  <c r="V148" i="17"/>
  <c r="V163" i="17"/>
  <c r="V98" i="17"/>
  <c r="T93" i="17"/>
  <c r="V19" i="17"/>
  <c r="V141" i="17"/>
  <c r="W210" i="17"/>
  <c r="U186" i="17"/>
  <c r="V171" i="17"/>
  <c r="Q186" i="17"/>
  <c r="V99" i="17"/>
  <c r="J186" i="17"/>
  <c r="Y186" i="17" s="1"/>
  <c r="P157" i="17"/>
  <c r="Z157" i="17" s="1"/>
  <c r="V138" i="17"/>
  <c r="V90" i="17"/>
  <c r="P88" i="17"/>
  <c r="Z88" i="17" s="1"/>
  <c r="J88" i="17"/>
  <c r="Y88" i="17" s="1"/>
  <c r="J47" i="17"/>
  <c r="V144" i="17"/>
  <c r="K88" i="17"/>
  <c r="Q123" i="17"/>
  <c r="V38" i="17"/>
  <c r="V179" i="17"/>
  <c r="P192" i="17"/>
  <c r="Z192" i="17" s="1"/>
  <c r="W7" i="17"/>
  <c r="J7" i="17"/>
  <c r="Y7" i="17" s="1"/>
  <c r="K7" i="17"/>
  <c r="V32" i="17"/>
  <c r="V24" i="17"/>
  <c r="V22" i="17"/>
  <c r="F46" i="17"/>
  <c r="V17" i="17"/>
  <c r="P93" i="17"/>
  <c r="Z93" i="17" s="1"/>
  <c r="V48" i="17"/>
  <c r="V115" i="17"/>
  <c r="V118" i="17"/>
  <c r="V124" i="17"/>
  <c r="V126" i="17"/>
  <c r="V127" i="17"/>
  <c r="V130" i="17"/>
  <c r="V133" i="17"/>
  <c r="V136" i="17"/>
  <c r="V116" i="17"/>
  <c r="P79" i="17"/>
  <c r="Z79" i="17" s="1"/>
  <c r="V49" i="17"/>
  <c r="V52" i="17"/>
  <c r="V77" i="17"/>
  <c r="V84" i="17"/>
  <c r="S192" i="17"/>
  <c r="T192" i="17"/>
  <c r="V195" i="17"/>
  <c r="V89" i="17"/>
  <c r="V137" i="17"/>
  <c r="V147" i="17"/>
  <c r="V161" i="17"/>
  <c r="V183" i="17"/>
  <c r="V185" i="17"/>
  <c r="V188" i="17"/>
  <c r="V209" i="17"/>
  <c r="R186" i="17"/>
  <c r="V194" i="17"/>
  <c r="V102" i="17"/>
  <c r="V94" i="17"/>
  <c r="V122" i="17"/>
  <c r="V140" i="17"/>
  <c r="V178" i="17"/>
  <c r="V210" i="17"/>
  <c r="V21" i="17"/>
  <c r="P186" i="17"/>
  <c r="Z186" i="17" s="1"/>
  <c r="P123" i="17"/>
  <c r="V117" i="17"/>
  <c r="V146" i="17"/>
  <c r="V23" i="17"/>
  <c r="Q192" i="17"/>
  <c r="V31" i="17"/>
  <c r="V107" i="17"/>
  <c r="V197" i="17"/>
  <c r="V16" i="17"/>
  <c r="G46" i="17"/>
  <c r="V56" i="17"/>
  <c r="V53" i="17"/>
  <c r="V100" i="17"/>
  <c r="T97" i="17"/>
  <c r="V97" i="17" s="1"/>
  <c r="V160" i="17"/>
  <c r="P47" i="17"/>
  <c r="V164" i="17"/>
  <c r="V15" i="17"/>
  <c r="V120" i="17"/>
  <c r="V158" i="17"/>
  <c r="V159" i="17"/>
  <c r="V78" i="17"/>
  <c r="K8" i="17"/>
  <c r="V157" i="17"/>
  <c r="V135" i="17"/>
  <c r="V111" i="17"/>
  <c r="Q101" i="17"/>
  <c r="P8" i="17"/>
  <c r="V96" i="17"/>
  <c r="V92" i="17"/>
  <c r="U88" i="17"/>
  <c r="V41" i="17"/>
  <c r="V36" i="17"/>
  <c r="V11" i="17"/>
  <c r="V87" i="17"/>
  <c r="V81" i="17"/>
  <c r="V75" i="17"/>
  <c r="V71" i="17"/>
  <c r="V69" i="17"/>
  <c r="V7" i="17"/>
  <c r="V201" i="17"/>
  <c r="L46" i="17"/>
  <c r="N46" i="17"/>
  <c r="M46" i="17"/>
  <c r="P76" i="17"/>
  <c r="Z76" i="17" s="1"/>
  <c r="O46" i="17"/>
  <c r="Q76" i="17"/>
  <c r="T88" i="17"/>
  <c r="V187" i="17"/>
  <c r="V189" i="17"/>
  <c r="V184" i="17"/>
  <c r="V66" i="17"/>
  <c r="T79" i="17"/>
  <c r="S93" i="17"/>
  <c r="V13" i="17"/>
  <c r="P101" i="17"/>
  <c r="Z101" i="17" s="1"/>
  <c r="K76" i="17"/>
  <c r="H46" i="17"/>
  <c r="T208" i="17" l="1"/>
  <c r="U208" i="17"/>
  <c r="P208" i="17"/>
  <c r="S208" i="17"/>
  <c r="V101" i="17"/>
  <c r="V76" i="17"/>
  <c r="V190" i="17"/>
  <c r="V220" i="17"/>
  <c r="V221" i="17"/>
  <c r="W221" i="17"/>
  <c r="Y208" i="17"/>
  <c r="W220" i="17"/>
  <c r="Z8" i="17"/>
  <c r="V8" i="17"/>
  <c r="S46" i="17"/>
  <c r="R46" i="17"/>
  <c r="Z123" i="17"/>
  <c r="V186" i="17"/>
  <c r="V123" i="17"/>
  <c r="W233" i="17"/>
  <c r="V93" i="17"/>
  <c r="Z47" i="17"/>
  <c r="Y47" i="17"/>
  <c r="V192" i="17"/>
  <c r="V88" i="17"/>
  <c r="V79" i="17"/>
  <c r="T46" i="17"/>
  <c r="W8" i="17"/>
  <c r="L6" i="17"/>
  <c r="P46" i="17"/>
  <c r="Z46" i="17" s="1"/>
  <c r="Q46" i="17"/>
  <c r="O211" i="17"/>
  <c r="Q215" i="17"/>
  <c r="Q208" i="17"/>
  <c r="P215" i="17"/>
  <c r="O6" i="17"/>
  <c r="M6" i="17"/>
  <c r="M211" i="17"/>
  <c r="N211" i="17"/>
  <c r="N6" i="17"/>
  <c r="J46" i="17"/>
  <c r="Y46" i="17" s="1"/>
  <c r="U46" i="17"/>
  <c r="K46" i="17"/>
  <c r="V208" i="17" l="1"/>
  <c r="P211" i="17"/>
  <c r="Z211" i="17" s="1"/>
  <c r="Z208" i="17"/>
  <c r="P6" i="17"/>
  <c r="Z6" i="17" s="1"/>
  <c r="Q6" i="17"/>
  <c r="Q211" i="17"/>
  <c r="V46" i="17"/>
  <c r="S202" i="17"/>
  <c r="T202" i="17"/>
  <c r="U202" i="17"/>
  <c r="F6" i="17"/>
  <c r="R202" i="17"/>
  <c r="R6" i="17" l="1"/>
  <c r="S6" i="17"/>
  <c r="T215" i="17"/>
  <c r="K208" i="17"/>
  <c r="G211" i="17"/>
  <c r="U215" i="17"/>
  <c r="F211" i="17"/>
  <c r="H211" i="17"/>
  <c r="V202" i="17"/>
  <c r="G6" i="17"/>
  <c r="K215" i="17"/>
  <c r="R215" i="17"/>
  <c r="U6" i="17"/>
  <c r="H6" i="17"/>
  <c r="S215" i="17"/>
  <c r="I152" i="17" l="1"/>
  <c r="I153" i="17"/>
  <c r="I114" i="17"/>
  <c r="I43" i="17"/>
  <c r="I80" i="17"/>
  <c r="I104" i="17"/>
  <c r="I154" i="17"/>
  <c r="I228" i="17" s="1"/>
  <c r="I175" i="17"/>
  <c r="I62" i="17"/>
  <c r="I60" i="17"/>
  <c r="I51" i="17"/>
  <c r="I64" i="17"/>
  <c r="I61" i="17"/>
  <c r="I68" i="17"/>
  <c r="I47" i="17"/>
  <c r="I8" i="17"/>
  <c r="I112" i="17"/>
  <c r="I155" i="17"/>
  <c r="I180" i="17"/>
  <c r="I181" i="17"/>
  <c r="I232" i="17" s="1"/>
  <c r="I113" i="17"/>
  <c r="I176" i="17"/>
  <c r="I173" i="17"/>
  <c r="I150" i="17"/>
  <c r="I174" i="17"/>
  <c r="I151" i="17"/>
  <c r="I177" i="17"/>
  <c r="I172" i="17"/>
  <c r="I103" i="17"/>
  <c r="I106" i="17"/>
  <c r="I73" i="17"/>
  <c r="I105" i="17"/>
  <c r="I30" i="17"/>
  <c r="I44" i="17"/>
  <c r="I42" i="17"/>
  <c r="I40" i="17"/>
  <c r="I37" i="17"/>
  <c r="I27" i="17"/>
  <c r="I29" i="17"/>
  <c r="I85" i="17"/>
  <c r="I86" i="17"/>
  <c r="I70" i="17"/>
  <c r="I91" i="17"/>
  <c r="I207" i="17"/>
  <c r="I20" i="17"/>
  <c r="I78" i="17"/>
  <c r="I199" i="17"/>
  <c r="V215" i="17"/>
  <c r="T6" i="17"/>
  <c r="V6" i="17" s="1"/>
  <c r="I49" i="17"/>
  <c r="I55" i="17"/>
  <c r="I50" i="17"/>
  <c r="I167" i="17"/>
  <c r="I168" i="17"/>
  <c r="I208" i="17"/>
  <c r="I119" i="17"/>
  <c r="W215" i="17"/>
  <c r="I202" i="17"/>
  <c r="I54" i="17"/>
  <c r="I110" i="17"/>
  <c r="I206" i="17"/>
  <c r="I204" i="17"/>
  <c r="I83" i="17"/>
  <c r="I111" i="17"/>
  <c r="I205" i="17"/>
  <c r="I203" i="17"/>
  <c r="T211" i="17"/>
  <c r="J215" i="17"/>
  <c r="K211" i="17"/>
  <c r="J211" i="17"/>
  <c r="U218" i="17"/>
  <c r="U211" i="17"/>
  <c r="I22" i="17"/>
  <c r="I170" i="17"/>
  <c r="I66" i="17"/>
  <c r="I197" i="17"/>
  <c r="I23" i="17"/>
  <c r="I36" i="17"/>
  <c r="I71" i="17"/>
  <c r="I178" i="17"/>
  <c r="I122" i="17"/>
  <c r="I67" i="17"/>
  <c r="I90" i="17"/>
  <c r="I93" i="17"/>
  <c r="I194" i="17"/>
  <c r="I171" i="17"/>
  <c r="I190" i="17"/>
  <c r="I98" i="17"/>
  <c r="I21" i="17"/>
  <c r="I148" i="17"/>
  <c r="I121" i="17"/>
  <c r="I69" i="17"/>
  <c r="I56" i="17"/>
  <c r="I19" i="17"/>
  <c r="I96" i="17"/>
  <c r="I87" i="17"/>
  <c r="I179" i="17"/>
  <c r="I100" i="17"/>
  <c r="I183" i="17"/>
  <c r="I81" i="17"/>
  <c r="I195" i="17"/>
  <c r="I25" i="17"/>
  <c r="I39" i="17"/>
  <c r="I46" i="17"/>
  <c r="I35" i="17"/>
  <c r="I53" i="17"/>
  <c r="I77" i="17"/>
  <c r="I7" i="17"/>
  <c r="J6" i="17"/>
  <c r="Y6" i="17" s="1"/>
  <c r="I120" i="17"/>
  <c r="I72" i="17"/>
  <c r="I149" i="17"/>
  <c r="I115" i="17"/>
  <c r="K6" i="17"/>
  <c r="I185" i="17"/>
  <c r="I196" i="17"/>
  <c r="I189" i="17"/>
  <c r="I201" i="17"/>
  <c r="I84" i="17"/>
  <c r="I169" i="17"/>
  <c r="I143" i="17"/>
  <c r="I116" i="17"/>
  <c r="I88" i="17"/>
  <c r="I11" i="17"/>
  <c r="I142" i="17"/>
  <c r="I76" i="17"/>
  <c r="I89" i="17"/>
  <c r="I165" i="17"/>
  <c r="I32" i="17"/>
  <c r="I38" i="17"/>
  <c r="I94" i="17"/>
  <c r="I95" i="17"/>
  <c r="I191" i="17"/>
  <c r="I163" i="17"/>
  <c r="I92" i="17"/>
  <c r="I193" i="17"/>
  <c r="I182" i="17"/>
  <c r="I118" i="17"/>
  <c r="I65" i="17"/>
  <c r="I48" i="17"/>
  <c r="I15" i="17"/>
  <c r="I164" i="17"/>
  <c r="I198" i="17"/>
  <c r="I144" i="17"/>
  <c r="I26" i="17"/>
  <c r="I184" i="17"/>
  <c r="I41" i="17"/>
  <c r="I10" i="17"/>
  <c r="I192" i="17"/>
  <c r="I24" i="17"/>
  <c r="I166" i="17"/>
  <c r="I16" i="17"/>
  <c r="I99" i="17"/>
  <c r="I45" i="17"/>
  <c r="I31" i="17"/>
  <c r="I82" i="17"/>
  <c r="I102" i="17"/>
  <c r="I52" i="17"/>
  <c r="I75" i="17"/>
  <c r="I101" i="17"/>
  <c r="I28" i="17"/>
  <c r="I17" i="17"/>
  <c r="I33" i="17"/>
  <c r="I13" i="17"/>
  <c r="I156" i="17"/>
  <c r="S211" i="17"/>
  <c r="R211" i="17"/>
  <c r="I233" i="17" l="1"/>
  <c r="I227" i="17"/>
  <c r="I238" i="17" s="1"/>
  <c r="I215" i="17"/>
  <c r="W6" i="17"/>
  <c r="V218" i="17"/>
  <c r="Y211" i="17"/>
  <c r="V211" i="17"/>
  <c r="W211" i="17"/>
  <c r="W218" i="17"/>
</calcChain>
</file>

<file path=xl/sharedStrings.xml><?xml version="1.0" encoding="utf-8"?>
<sst xmlns="http://schemas.openxmlformats.org/spreadsheetml/2006/main" count="553" uniqueCount="452">
  <si>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</si>
  <si>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</si>
  <si>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</si>
  <si>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</si>
  <si>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</si>
  <si>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</si>
  <si>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</si>
  <si>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</si>
  <si>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</si>
  <si>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</si>
  <si>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</si>
  <si>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</si>
  <si>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</si>
  <si>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</si>
  <si>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</si>
  <si>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</si>
  <si>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</si>
  <si>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</si>
  <si>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</si>
  <si>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</si>
  <si>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</si>
  <si>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</si>
  <si>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</si>
  <si>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</si>
  <si>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</si>
  <si>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</si>
  <si>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</si>
  <si>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</si>
  <si>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</si>
  <si>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</si>
  <si>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</si>
  <si>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</si>
  <si>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</si>
  <si>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</si>
  <si>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</si>
  <si>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</si>
  <si>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</si>
  <si>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</si>
  <si>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</si>
  <si>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</si>
  <si>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</si>
  <si>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</si>
  <si>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</si>
  <si>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</si>
  <si>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</si>
  <si>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</si>
  <si>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</si>
  <si>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</si>
  <si>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</si>
  <si>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</si>
  <si>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</si>
  <si>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</si>
  <si>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</si>
  <si>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</si>
  <si>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</si>
  <si>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</si>
  <si>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</si>
  <si>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</si>
  <si>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</si>
  <si>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</si>
  <si>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</si>
  <si>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</si>
  <si>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</si>
  <si>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</si>
  <si>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</si>
  <si>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</si>
  <si>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</si>
  <si>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</si>
  <si>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</si>
  <si>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</si>
  <si>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</si>
  <si>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</si>
  <si>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</si>
  <si>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</si>
  <si>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</si>
  <si>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</si>
  <si>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</si>
  <si>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</si>
  <si>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</si>
  <si>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</si>
  <si>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</si>
  <si>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</si>
  <si>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</si>
  <si>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</si>
  <si>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</si>
  <si>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</si>
  <si>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</si>
  <si>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</si>
  <si>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</si>
  <si>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</si>
  <si>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</si>
  <si>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</si>
  <si>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</si>
  <si>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</si>
  <si>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</si>
  <si>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</si>
  <si>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</si>
  <si>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</si>
  <si>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</si>
  <si>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</si>
  <si>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</si>
  <si>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</si>
  <si>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</si>
  <si>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</si>
  <si>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</si>
  <si>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</si>
  <si>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</si>
  <si>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</si>
  <si>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</si>
  <si>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</si>
  <si>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</si>
  <si>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</si>
  <si>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</si>
  <si>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</si>
  <si>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</si>
  <si>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</si>
  <si>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</si>
  <si>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</si>
  <si>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</si>
  <si>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</si>
  <si>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</si>
  <si>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</si>
  <si>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</si>
  <si>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</si>
  <si>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</si>
  <si>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</si>
  <si>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</si>
  <si>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</si>
  <si>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</si>
  <si>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</si>
  <si>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</si>
  <si>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КТПКВКМБ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</si>
  <si>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</si>
  <si>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</si>
  <si>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</si>
  <si>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</si>
  <si>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</si>
  <si>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</si>
  <si>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</si>
  <si>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</si>
  <si>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</si>
  <si>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</si>
  <si>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</si>
  <si>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</si>
  <si>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</si>
  <si>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</si>
  <si>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</si>
  <si>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</si>
  <si>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</si>
  <si>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</si>
  <si>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</si>
  <si>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</si>
  <si>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</si>
  <si>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</si>
  <si>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</si>
  <si>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</si>
  <si>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</si>
  <si>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</si>
  <si>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</si>
  <si>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</si>
  <si>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</si>
  <si>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</si>
  <si>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</si>
  <si>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</si>
  <si>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</si>
  <si>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</si>
  <si>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</si>
  <si>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</si>
  <si>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</si>
  <si>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</si>
  <si>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</si>
  <si>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</si>
  <si>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</si>
  <si>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</si>
  <si>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</si>
  <si>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</si>
  <si>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</si>
  <si>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</si>
  <si>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</si>
  <si>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</si>
  <si>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</si>
  <si>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</si>
  <si>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</si>
  <si>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</si>
  <si>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</si>
  <si>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</si>
  <si>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</si>
  <si>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</si>
  <si>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</si>
  <si>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</si>
  <si>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</si>
  <si>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</si>
  <si>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</si>
  <si>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</si>
  <si>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</si>
  <si>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</si>
  <si>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</si>
  <si>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</si>
  <si>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</si>
  <si>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</si>
  <si>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</si>
  <si>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</si>
  <si>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</si>
  <si>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</si>
  <si>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</si>
  <si>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</si>
  <si>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</si>
  <si>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</si>
  <si>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</si>
  <si>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</si>
  <si>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</si>
  <si>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</si>
  <si>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</si>
  <si>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</si>
  <si>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</si>
  <si>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</si>
  <si>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</si>
  <si>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</si>
  <si>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</si>
  <si>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</si>
  <si>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</si>
  <si>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</si>
  <si>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</si>
  <si>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</si>
  <si>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</si>
  <si>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</si>
  <si>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</si>
  <si>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</si>
  <si>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</si>
  <si>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</si>
  <si>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</si>
  <si>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</si>
  <si>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</si>
  <si>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</si>
  <si>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</si>
  <si>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</si>
  <si>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</si>
  <si>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</si>
  <si>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</si>
  <si>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</si>
  <si>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</si>
  <si>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</si>
  <si>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</si>
  <si>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</si>
  <si>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</si>
  <si>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</si>
  <si>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</si>
  <si>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</si>
  <si>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</si>
  <si>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</si>
  <si>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</si>
  <si>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</si>
  <si>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</si>
  <si>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</si>
  <si>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</si>
  <si>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</si>
  <si>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</si>
  <si>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</si>
  <si>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</si>
  <si>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 xml:space="preserve">                 власні надходження бюджетних установ (відшкодування витрат за проведення конкурсу по перевезенню)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</si>
  <si>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</si>
  <si>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</si>
  <si>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</si>
  <si>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</si>
  <si>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</si>
  <si>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</si>
  <si>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</si>
  <si>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</si>
  <si>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</si>
  <si>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</si>
  <si>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</si>
  <si>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</si>
  <si>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</si>
  <si>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</si>
  <si>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</si>
  <si>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</si>
  <si>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</si>
  <si>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</si>
  <si>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</si>
  <si>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</si>
  <si>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</si>
  <si>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</si>
  <si>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</si>
  <si>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</si>
  <si>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</si>
  <si>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</si>
  <si>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</si>
  <si>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</si>
  <si>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</si>
  <si>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</si>
  <si>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ПЕРЕВІРКА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</si>
  <si>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</si>
  <si>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</si>
  <si>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</si>
  <si>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</si>
  <si>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</si>
  <si>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</si>
  <si>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</si>
  <si>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</si>
  <si>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</si>
  <si>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</si>
  <si>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</si>
  <si>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</si>
  <si>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субвенція 30 км зона</t>
  </si>
  <si>
    <t>освітня субвенція</t>
  </si>
  <si>
    <t>субвенція на держпідтримку осіб з особл.осв.потребами</t>
  </si>
  <si>
    <t>медична субвенція</t>
  </si>
  <si>
    <t>субвенція на інсулін</t>
  </si>
  <si>
    <t>субвенція на соціально-екон.розвиток окремих територій</t>
  </si>
  <si>
    <t>субвенція ЧАЕС</t>
  </si>
  <si>
    <t>субвенція на допомоги</t>
  </si>
  <si>
    <t>енергосубвенція</t>
  </si>
  <si>
    <t>субвенція на реабцентр</t>
  </si>
  <si>
    <t>субвенція на тверде паливо</t>
  </si>
  <si>
    <t xml:space="preserve">субвенція окремі захворювання "Доступні ліки" </t>
  </si>
  <si>
    <t>субвенція на погашення різниці в тарифах</t>
  </si>
  <si>
    <t>за рах субвенції з державного бюджету по 30-км зоні (пот.ремонт ЗНЗ №4 (кабінет цивільного захисту), ЗНЗ №5)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</si>
  <si>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</si>
  <si>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</si>
  <si>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освітньої субвенції з держ бюджету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</si>
  <si>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</si>
  <si>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</si>
  <si>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</si>
  <si>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</si>
  <si>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</si>
  <si>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</si>
  <si>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</si>
  <si>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</si>
  <si>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</si>
  <si>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</si>
  <si>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</si>
  <si>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</si>
  <si>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</si>
  <si>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</si>
  <si>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</si>
  <si>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</si>
  <si>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</si>
  <si>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</si>
  <si>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</si>
  <si>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</si>
  <si>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</si>
  <si>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</si>
  <si>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</si>
  <si>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</si>
  <si>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</si>
  <si>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</si>
  <si>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</si>
  <si>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</si>
  <si>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</si>
  <si>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</si>
  <si>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</si>
  <si>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</si>
  <si>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</si>
  <si>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</si>
  <si>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</si>
  <si>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</si>
  <si>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</si>
  <si>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</si>
  <si>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</si>
  <si>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</si>
  <si>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</si>
  <si>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</si>
  <si>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</si>
  <si>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</si>
  <si>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</si>
  <si>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</si>
  <si>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</si>
  <si>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</si>
  <si>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</si>
  <si>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</si>
  <si>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</si>
  <si>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</si>
  <si>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</si>
  <si>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</si>
  <si>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</si>
  <si>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</si>
  <si>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</si>
  <si>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</si>
  <si>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</si>
  <si>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</si>
  <si>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</si>
  <si>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</si>
  <si>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затверджено розписом на рік</t>
  </si>
  <si>
    <t xml:space="preserve">затверджено розписом на рік 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</si>
  <si>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</si>
  <si>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</si>
  <si>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</si>
  <si>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</si>
  <si>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</si>
  <si>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</si>
  <si>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</si>
  <si>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</si>
  <si>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</si>
  <si>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</si>
  <si>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</si>
  <si>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</si>
  <si>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</si>
  <si>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</si>
  <si>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</si>
  <si>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</si>
  <si>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</si>
  <si>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</si>
  <si>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</si>
  <si>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</si>
  <si>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</si>
  <si>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Будівництво інших об'єктів соціальної та виробничої інфраструктури комунальної власності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</si>
  <si>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</si>
  <si>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</si>
  <si>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</si>
  <si>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</si>
  <si>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</si>
  <si>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8330</t>
  </si>
  <si>
    <t xml:space="preserve">Інша діяльність у сфері екології та охорони природних ресурсів </t>
  </si>
  <si>
    <t>Обслуговування місцевого боргу</t>
  </si>
  <si>
    <t>8500</t>
  </si>
  <si>
    <t>Нерозподілені трансферти з державного бюджету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</si>
  <si>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</si>
  <si>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</si>
  <si>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</si>
  <si>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</si>
  <si>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</si>
  <si>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</si>
  <si>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7370</t>
  </si>
  <si>
    <t>Реалізація інших заходів щодо соціально-економічного розвитку територій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</si>
  <si>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</si>
  <si>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</si>
  <si>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 xml:space="preserve"> в т.ч. за рахунок субвенції з державного бюджету по 30-км зоні (протирад.укриття №64382) (обласна частка)</t>
  </si>
  <si>
    <t>в т. ч.: за рах субвенції з обласного бюджету (бюджету розвитку) на реконструкцію ЗОШ №2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</si>
  <si>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</t>
  </si>
  <si>
    <t>Заступник начальника бюджетного відділу</t>
  </si>
  <si>
    <t>В.Петрина</t>
  </si>
  <si>
    <t xml:space="preserve">за рах субвенції з державного бюджету на здійснення заходів щодо соц-економічного розвитку окремих територій </t>
  </si>
  <si>
    <t>субвенція на Нову українську школу</t>
  </si>
  <si>
    <t>субвенція на оснащення кабінетів</t>
  </si>
  <si>
    <t>субвенція на реконструкцію ЗОШ №2</t>
  </si>
  <si>
    <r>
      <t xml:space="preserve">                Аналіз виконання бюджету м.Вараш по видатках та кредитуванню станом на 01.09.2018 року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  <charset val="204"/>
      </rPr>
      <t>тис.грн.</t>
    </r>
  </si>
  <si>
    <t>затверджено на 01.09.2018</t>
  </si>
  <si>
    <t>виконано станом на 01.09.2018</t>
  </si>
  <si>
    <t>затверджено  на 01.09.2018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</si>
  <si>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</si>
  <si>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</si>
  <si>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</si>
  <si>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</si>
  <si>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6013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</si>
  <si>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</si>
  <si>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</si>
  <si>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</si>
  <si>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</si>
  <si>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</si>
  <si>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</si>
  <si>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субвенція на компенсацію за жилі приміщення (інші держави)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</si>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</sst>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45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Arial Cyr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  <font>
      <sz val="16"/>
      <name val="Arial Cyr"/>
      <family val="2"/>
      <charset val="204"/>
    </font>
    <font>
      <b/>
      <i/>
      <sz val="12"/>
      <name val="Arial Cyr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7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17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11" fillId="0" borderId="14" xfId="0" applyFont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/>
    <xf numFmtId="0" fontId="12" fillId="0" borderId="5" xfId="0" applyFont="1" applyBorder="1" applyAlignment="1">
      <alignment horizontal="center"/>
    </xf>
    <xf numFmtId="0" fontId="3" fillId="0" borderId="3" xfId="0" applyFont="1" applyBorder="1"/>
    <xf numFmtId="0" fontId="11" fillId="0" borderId="17" xfId="0" applyFont="1" applyFill="1" applyBorder="1" applyAlignment="1"/>
    <xf numFmtId="0" fontId="2" fillId="0" borderId="19" xfId="0" applyFont="1" applyFill="1" applyBorder="1"/>
    <xf numFmtId="165" fontId="1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/>
    <xf numFmtId="49" fontId="12" fillId="0" borderId="14" xfId="0" applyNumberFormat="1" applyFont="1" applyBorder="1" applyAlignment="1">
      <alignment horizontal="center"/>
    </xf>
    <xf numFmtId="167" fontId="21" fillId="0" borderId="14" xfId="0" applyNumberFormat="1" applyFont="1" applyFill="1" applyBorder="1" applyAlignment="1">
      <alignment horizontal="center"/>
    </xf>
    <xf numFmtId="165" fontId="21" fillId="2" borderId="14" xfId="0" applyNumberFormat="1" applyFont="1" applyFill="1" applyBorder="1" applyAlignment="1">
      <alignment horizontal="center"/>
    </xf>
    <xf numFmtId="167" fontId="21" fillId="2" borderId="16" xfId="0" applyNumberFormat="1" applyFont="1" applyFill="1" applyBorder="1" applyAlignment="1">
      <alignment horizontal="center"/>
    </xf>
    <xf numFmtId="167" fontId="21" fillId="0" borderId="20" xfId="0" applyNumberFormat="1" applyFont="1" applyFill="1" applyBorder="1" applyAlignment="1">
      <alignment horizontal="center"/>
    </xf>
    <xf numFmtId="167" fontId="21" fillId="2" borderId="14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>
      <alignment horizontal="center"/>
    </xf>
    <xf numFmtId="165" fontId="22" fillId="2" borderId="7" xfId="0" applyNumberFormat="1" applyFont="1" applyFill="1" applyBorder="1" applyAlignment="1">
      <alignment horizontal="center"/>
    </xf>
    <xf numFmtId="167" fontId="22" fillId="2" borderId="7" xfId="0" applyNumberFormat="1" applyFont="1" applyFill="1" applyBorder="1" applyAlignment="1">
      <alignment horizontal="center"/>
    </xf>
    <xf numFmtId="165" fontId="22" fillId="2" borderId="21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center"/>
    </xf>
    <xf numFmtId="167" fontId="21" fillId="2" borderId="7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/>
    </xf>
    <xf numFmtId="167" fontId="22" fillId="2" borderId="5" xfId="0" applyNumberFormat="1" applyFont="1" applyFill="1" applyBorder="1" applyAlignment="1">
      <alignment horizontal="center"/>
    </xf>
    <xf numFmtId="167" fontId="22" fillId="0" borderId="5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 applyProtection="1">
      <alignment horizontal="center"/>
      <protection locked="0"/>
    </xf>
    <xf numFmtId="165" fontId="22" fillId="2" borderId="4" xfId="0" applyNumberFormat="1" applyFont="1" applyFill="1" applyBorder="1" applyAlignment="1">
      <alignment horizontal="center"/>
    </xf>
    <xf numFmtId="167" fontId="22" fillId="2" borderId="4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>
      <alignment horizontal="center"/>
    </xf>
    <xf numFmtId="165" fontId="22" fillId="2" borderId="6" xfId="0" applyNumberFormat="1" applyFont="1" applyFill="1" applyBorder="1" applyAlignment="1">
      <alignment horizontal="center"/>
    </xf>
    <xf numFmtId="167" fontId="22" fillId="2" borderId="8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165" fontId="21" fillId="0" borderId="7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>
      <alignment horizontal="center"/>
    </xf>
    <xf numFmtId="167" fontId="22" fillId="2" borderId="16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center"/>
    </xf>
    <xf numFmtId="167" fontId="22" fillId="2" borderId="6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>
      <alignment horizontal="center"/>
    </xf>
    <xf numFmtId="165" fontId="22" fillId="2" borderId="24" xfId="0" applyNumberFormat="1" applyFont="1" applyFill="1" applyBorder="1" applyAlignment="1">
      <alignment horizontal="center"/>
    </xf>
    <xf numFmtId="165" fontId="22" fillId="2" borderId="25" xfId="0" applyNumberFormat="1" applyFont="1" applyFill="1" applyBorder="1" applyAlignment="1">
      <alignment horizontal="center"/>
    </xf>
    <xf numFmtId="165" fontId="22" fillId="2" borderId="26" xfId="0" applyNumberFormat="1" applyFont="1" applyFill="1" applyBorder="1" applyAlignment="1">
      <alignment horizontal="center"/>
    </xf>
    <xf numFmtId="165" fontId="21" fillId="2" borderId="21" xfId="0" applyNumberFormat="1" applyFont="1" applyFill="1" applyBorder="1" applyAlignment="1">
      <alignment horizontal="center"/>
    </xf>
    <xf numFmtId="165" fontId="21" fillId="2" borderId="27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>
      <alignment horizontal="center"/>
    </xf>
    <xf numFmtId="165" fontId="22" fillId="2" borderId="8" xfId="0" applyNumberFormat="1" applyFont="1" applyFill="1" applyBorder="1" applyAlignment="1">
      <alignment horizontal="center"/>
    </xf>
    <xf numFmtId="167" fontId="21" fillId="0" borderId="18" xfId="0" applyNumberFormat="1" applyFont="1" applyFill="1" applyBorder="1" applyAlignment="1">
      <alignment horizontal="center"/>
    </xf>
    <xf numFmtId="165" fontId="22" fillId="2" borderId="28" xfId="0" applyNumberFormat="1" applyFont="1" applyFill="1" applyBorder="1" applyAlignment="1">
      <alignment horizontal="center"/>
    </xf>
    <xf numFmtId="165" fontId="21" fillId="2" borderId="26" xfId="0" applyNumberFormat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/>
    </xf>
    <xf numFmtId="164" fontId="21" fillId="2" borderId="4" xfId="0" applyNumberFormat="1" applyFont="1" applyFill="1" applyBorder="1" applyAlignment="1">
      <alignment horizontal="center"/>
    </xf>
    <xf numFmtId="165" fontId="21" fillId="2" borderId="25" xfId="0" applyNumberFormat="1" applyFont="1" applyFill="1" applyBorder="1" applyAlignment="1">
      <alignment horizontal="center"/>
    </xf>
    <xf numFmtId="165" fontId="22" fillId="2" borderId="29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 applyProtection="1">
      <alignment horizontal="center"/>
      <protection locked="0"/>
    </xf>
    <xf numFmtId="164" fontId="21" fillId="2" borderId="6" xfId="0" applyNumberFormat="1" applyFont="1" applyFill="1" applyBorder="1" applyAlignment="1">
      <alignment horizontal="center"/>
    </xf>
    <xf numFmtId="165" fontId="21" fillId="2" borderId="28" xfId="0" applyNumberFormat="1" applyFont="1" applyFill="1" applyBorder="1" applyAlignment="1">
      <alignment horizontal="center"/>
    </xf>
    <xf numFmtId="167" fontId="22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  <protection locked="0"/>
    </xf>
    <xf numFmtId="164" fontId="21" fillId="2" borderId="7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</xf>
    <xf numFmtId="165" fontId="21" fillId="0" borderId="5" xfId="0" applyNumberFormat="1" applyFont="1" applyFill="1" applyBorder="1" applyAlignment="1">
      <alignment horizontal="center"/>
    </xf>
    <xf numFmtId="167" fontId="21" fillId="2" borderId="5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>
      <alignment horizontal="center"/>
    </xf>
    <xf numFmtId="165" fontId="21" fillId="2" borderId="24" xfId="0" applyNumberFormat="1" applyFont="1" applyFill="1" applyBorder="1" applyAlignment="1">
      <alignment horizontal="center"/>
    </xf>
    <xf numFmtId="167" fontId="21" fillId="0" borderId="4" xfId="0" applyNumberFormat="1" applyFont="1" applyFill="1" applyBorder="1" applyAlignment="1">
      <alignment horizontal="center"/>
    </xf>
    <xf numFmtId="165" fontId="21" fillId="2" borderId="16" xfId="0" applyNumberFormat="1" applyFont="1" applyFill="1" applyBorder="1" applyAlignment="1">
      <alignment horizontal="center"/>
    </xf>
    <xf numFmtId="164" fontId="22" fillId="2" borderId="5" xfId="0" applyNumberFormat="1" applyFont="1" applyFill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/>
    </xf>
    <xf numFmtId="165" fontId="21" fillId="2" borderId="31" xfId="0" applyNumberFormat="1" applyFont="1" applyFill="1" applyBorder="1" applyAlignment="1">
      <alignment horizontal="center"/>
    </xf>
    <xf numFmtId="165" fontId="21" fillId="2" borderId="32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 applyProtection="1">
      <alignment horizontal="center"/>
      <protection locked="0"/>
    </xf>
    <xf numFmtId="167" fontId="22" fillId="0" borderId="23" xfId="0" applyNumberFormat="1" applyFont="1" applyFill="1" applyBorder="1" applyAlignment="1">
      <alignment horizontal="center"/>
    </xf>
    <xf numFmtId="165" fontId="21" fillId="2" borderId="33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 applyProtection="1">
      <alignment horizontal="center"/>
      <protection locked="0"/>
    </xf>
    <xf numFmtId="165" fontId="21" fillId="2" borderId="34" xfId="0" applyNumberFormat="1" applyFont="1" applyFill="1" applyBorder="1" applyAlignment="1">
      <alignment horizontal="center"/>
    </xf>
    <xf numFmtId="165" fontId="21" fillId="2" borderId="30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 applyProtection="1">
      <alignment horizontal="center"/>
    </xf>
    <xf numFmtId="0" fontId="11" fillId="0" borderId="36" xfId="0" applyFont="1" applyFill="1" applyBorder="1" applyAlignment="1"/>
    <xf numFmtId="0" fontId="12" fillId="0" borderId="9" xfId="0" applyFont="1" applyFill="1" applyBorder="1" applyAlignment="1"/>
    <xf numFmtId="0" fontId="2" fillId="0" borderId="0" xfId="0" applyFont="1" applyAlignment="1">
      <alignment wrapText="1"/>
    </xf>
    <xf numFmtId="1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6" xfId="0" applyFont="1" applyBorder="1" applyAlignment="1">
      <alignment horizontal="center"/>
    </xf>
    <xf numFmtId="0" fontId="11" fillId="0" borderId="37" xfId="0" applyFont="1" applyFill="1" applyBorder="1" applyAlignment="1"/>
    <xf numFmtId="49" fontId="12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 wrapText="1"/>
    </xf>
    <xf numFmtId="167" fontId="22" fillId="0" borderId="38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 wrapText="1"/>
    </xf>
    <xf numFmtId="0" fontId="11" fillId="0" borderId="0" xfId="0" applyFont="1" applyBorder="1"/>
    <xf numFmtId="49" fontId="11" fillId="0" borderId="6" xfId="0" applyNumberFormat="1" applyFont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2" fillId="0" borderId="21" xfId="0" applyFont="1" applyFill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left" wrapText="1"/>
      <protection locked="0"/>
    </xf>
    <xf numFmtId="0" fontId="12" fillId="0" borderId="21" xfId="0" applyFont="1" applyBorder="1" applyAlignment="1">
      <alignment horizontal="left" wrapText="1"/>
    </xf>
    <xf numFmtId="0" fontId="11" fillId="0" borderId="28" xfId="0" applyFont="1" applyFill="1" applyBorder="1" applyAlignment="1" applyProtection="1">
      <alignment horizontal="left" wrapText="1"/>
      <protection locked="0"/>
    </xf>
    <xf numFmtId="0" fontId="11" fillId="0" borderId="24" xfId="0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 applyProtection="1">
      <alignment horizontal="left" wrapText="1"/>
      <protection locked="0"/>
    </xf>
    <xf numFmtId="0" fontId="12" fillId="0" borderId="27" xfId="0" applyFont="1" applyFill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11" fillId="0" borderId="39" xfId="0" applyFont="1" applyBorder="1" applyAlignment="1">
      <alignment horizontal="left" wrapText="1"/>
    </xf>
    <xf numFmtId="0" fontId="11" fillId="0" borderId="25" xfId="0" applyFont="1" applyFill="1" applyBorder="1" applyAlignment="1" applyProtection="1">
      <alignment horizontal="left" wrapText="1"/>
      <protection locked="0"/>
    </xf>
    <xf numFmtId="0" fontId="12" fillId="0" borderId="32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33" xfId="0" applyFont="1" applyFill="1" applyBorder="1" applyAlignment="1" applyProtection="1">
      <alignment horizontal="left" wrapText="1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165" fontId="21" fillId="2" borderId="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 applyProtection="1">
      <alignment horizontal="left" wrapText="1"/>
      <protection locked="0"/>
    </xf>
    <xf numFmtId="0" fontId="12" fillId="0" borderId="41" xfId="0" applyFont="1" applyBorder="1"/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1" applyNumberFormat="1" applyFont="1" applyFill="1" applyBorder="1" applyAlignment="1">
      <alignment horizontal="center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 applyProtection="1">
      <alignment horizontal="left" wrapText="1"/>
      <protection locked="0"/>
    </xf>
    <xf numFmtId="0" fontId="12" fillId="2" borderId="27" xfId="0" applyFont="1" applyFill="1" applyBorder="1" applyAlignment="1">
      <alignment horizontal="center" wrapText="1"/>
    </xf>
    <xf numFmtId="0" fontId="12" fillId="0" borderId="21" xfId="0" applyNumberFormat="1" applyFont="1" applyBorder="1" applyAlignment="1" applyProtection="1">
      <alignment horizontal="left" wrapText="1"/>
      <protection locked="0"/>
    </xf>
    <xf numFmtId="49" fontId="12" fillId="0" borderId="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left" wrapText="1"/>
      <protection locked="0"/>
    </xf>
    <xf numFmtId="164" fontId="21" fillId="2" borderId="18" xfId="0" applyNumberFormat="1" applyFont="1" applyFill="1" applyBorder="1" applyAlignment="1">
      <alignment horizontal="center"/>
    </xf>
    <xf numFmtId="165" fontId="22" fillId="2" borderId="33" xfId="0" applyNumberFormat="1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left" wrapText="1"/>
      <protection locked="0"/>
    </xf>
    <xf numFmtId="165" fontId="22" fillId="2" borderId="34" xfId="0" applyNumberFormat="1" applyFont="1" applyFill="1" applyBorder="1" applyAlignment="1">
      <alignment horizontal="center"/>
    </xf>
    <xf numFmtId="167" fontId="22" fillId="0" borderId="4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 applyProtection="1">
      <alignment horizontal="center"/>
      <protection locked="0"/>
    </xf>
    <xf numFmtId="167" fontId="22" fillId="0" borderId="44" xfId="0" applyNumberFormat="1" applyFont="1" applyFill="1" applyBorder="1" applyAlignment="1" applyProtection="1">
      <alignment horizontal="center"/>
      <protection locked="0"/>
    </xf>
    <xf numFmtId="167" fontId="21" fillId="0" borderId="23" xfId="0" applyNumberFormat="1" applyFont="1" applyFill="1" applyBorder="1" applyAlignment="1" applyProtection="1">
      <alignment horizontal="center"/>
      <protection locked="0"/>
    </xf>
    <xf numFmtId="167" fontId="22" fillId="0" borderId="45" xfId="0" applyNumberFormat="1" applyFont="1" applyFill="1" applyBorder="1" applyAlignment="1">
      <alignment horizontal="center"/>
    </xf>
    <xf numFmtId="167" fontId="21" fillId="0" borderId="46" xfId="0" applyNumberFormat="1" applyFont="1" applyFill="1" applyBorder="1" applyAlignment="1" applyProtection="1">
      <alignment horizontal="center"/>
      <protection locked="0"/>
    </xf>
    <xf numFmtId="167" fontId="21" fillId="0" borderId="5" xfId="0" applyNumberFormat="1" applyFont="1" applyFill="1" applyBorder="1" applyAlignment="1" applyProtection="1">
      <alignment horizontal="center"/>
      <protection locked="0"/>
    </xf>
    <xf numFmtId="167" fontId="21" fillId="0" borderId="4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  <protection locked="0"/>
    </xf>
    <xf numFmtId="167" fontId="21" fillId="0" borderId="22" xfId="0" applyNumberFormat="1" applyFont="1" applyFill="1" applyBorder="1" applyAlignment="1" applyProtection="1">
      <alignment horizontal="center"/>
      <protection locked="0"/>
    </xf>
    <xf numFmtId="167" fontId="21" fillId="0" borderId="35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</xf>
    <xf numFmtId="167" fontId="21" fillId="0" borderId="22" xfId="0" applyNumberFormat="1" applyFont="1" applyFill="1" applyBorder="1" applyAlignment="1" applyProtection="1">
      <alignment horizontal="center"/>
    </xf>
    <xf numFmtId="167" fontId="21" fillId="0" borderId="45" xfId="0" applyNumberFormat="1" applyFont="1" applyFill="1" applyBorder="1" applyAlignment="1" applyProtection="1">
      <alignment horizontal="center"/>
    </xf>
    <xf numFmtId="167" fontId="21" fillId="0" borderId="35" xfId="0" applyNumberFormat="1" applyFont="1" applyFill="1" applyBorder="1" applyAlignment="1" applyProtection="1">
      <alignment horizontal="center"/>
    </xf>
    <xf numFmtId="167" fontId="21" fillId="0" borderId="20" xfId="0" applyNumberFormat="1" applyFont="1" applyFill="1" applyBorder="1" applyAlignment="1" applyProtection="1">
      <alignment horizontal="center"/>
    </xf>
    <xf numFmtId="167" fontId="21" fillId="0" borderId="4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  <protection locked="0"/>
    </xf>
    <xf numFmtId="167" fontId="22" fillId="0" borderId="43" xfId="0" applyNumberFormat="1" applyFont="1" applyFill="1" applyBorder="1" applyAlignment="1" applyProtection="1">
      <alignment horizontal="center"/>
      <protection locked="0"/>
    </xf>
    <xf numFmtId="167" fontId="21" fillId="0" borderId="16" xfId="0" applyNumberFormat="1" applyFont="1" applyFill="1" applyBorder="1" applyAlignment="1" applyProtection="1">
      <alignment horizontal="center"/>
    </xf>
    <xf numFmtId="167" fontId="21" fillId="0" borderId="14" xfId="0" applyNumberFormat="1" applyFont="1" applyFill="1" applyBorder="1" applyAlignment="1" applyProtection="1">
      <alignment horizontal="center"/>
    </xf>
    <xf numFmtId="167" fontId="22" fillId="0" borderId="5" xfId="0" applyNumberFormat="1" applyFont="1" applyFill="1" applyBorder="1" applyAlignment="1" applyProtection="1">
      <alignment horizontal="center"/>
      <protection locked="0"/>
    </xf>
    <xf numFmtId="167" fontId="22" fillId="0" borderId="5" xfId="0" applyNumberFormat="1" applyFont="1" applyFill="1" applyBorder="1" applyAlignment="1" applyProtection="1">
      <alignment horizontal="center"/>
    </xf>
    <xf numFmtId="165" fontId="21" fillId="0" borderId="3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7" fontId="22" fillId="0" borderId="11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7" fontId="22" fillId="0" borderId="15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>
      <alignment horizontal="center"/>
    </xf>
    <xf numFmtId="167" fontId="21" fillId="0" borderId="36" xfId="0" applyNumberFormat="1" applyFont="1" applyFill="1" applyBorder="1" applyAlignment="1">
      <alignment horizontal="center"/>
    </xf>
    <xf numFmtId="0" fontId="0" fillId="0" borderId="0" xfId="0" applyFont="1"/>
    <xf numFmtId="167" fontId="22" fillId="0" borderId="38" xfId="0" applyNumberFormat="1" applyFont="1" applyFill="1" applyBorder="1" applyAlignment="1" applyProtection="1">
      <alignment horizontal="center"/>
      <protection locked="0"/>
    </xf>
    <xf numFmtId="167" fontId="22" fillId="0" borderId="8" xfId="0" applyNumberFormat="1" applyFont="1" applyFill="1" applyBorder="1" applyAlignment="1" applyProtection="1">
      <alignment horizontal="center"/>
      <protection locked="0"/>
    </xf>
    <xf numFmtId="167" fontId="21" fillId="0" borderId="18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 applyProtection="1">
      <alignment horizontal="center"/>
    </xf>
    <xf numFmtId="167" fontId="21" fillId="0" borderId="8" xfId="0" applyNumberFormat="1" applyFont="1" applyFill="1" applyBorder="1" applyAlignment="1" applyProtection="1">
      <alignment horizontal="center"/>
    </xf>
    <xf numFmtId="167" fontId="22" fillId="2" borderId="38" xfId="0" applyNumberFormat="1" applyFont="1" applyFill="1" applyBorder="1" applyAlignment="1">
      <alignment horizontal="center"/>
    </xf>
    <xf numFmtId="165" fontId="21" fillId="0" borderId="47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center"/>
    </xf>
    <xf numFmtId="165" fontId="21" fillId="0" borderId="48" xfId="0" applyNumberFormat="1" applyFont="1" applyFill="1" applyBorder="1" applyAlignment="1">
      <alignment horizontal="center"/>
    </xf>
    <xf numFmtId="165" fontId="22" fillId="0" borderId="34" xfId="0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/>
      <protection locked="0"/>
    </xf>
    <xf numFmtId="49" fontId="12" fillId="2" borderId="16" xfId="0" applyNumberFormat="1" applyFont="1" applyFill="1" applyBorder="1" applyAlignment="1">
      <alignment horizontal="center" wrapText="1"/>
    </xf>
    <xf numFmtId="167" fontId="21" fillId="0" borderId="16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wrapText="1"/>
      <protection locked="0"/>
    </xf>
    <xf numFmtId="49" fontId="12" fillId="2" borderId="7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left" wrapText="1"/>
    </xf>
    <xf numFmtId="167" fontId="21" fillId="0" borderId="4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>
      <alignment wrapText="1"/>
    </xf>
    <xf numFmtId="49" fontId="12" fillId="0" borderId="21" xfId="1" applyNumberFormat="1" applyFont="1" applyFill="1" applyBorder="1" applyAlignment="1">
      <alignment wrapText="1"/>
    </xf>
    <xf numFmtId="167" fontId="21" fillId="0" borderId="6" xfId="0" applyNumberFormat="1" applyFont="1" applyFill="1" applyBorder="1" applyAlignment="1" applyProtection="1">
      <alignment horizontal="center"/>
    </xf>
    <xf numFmtId="167" fontId="22" fillId="0" borderId="7" xfId="0" applyNumberFormat="1" applyFont="1" applyFill="1" applyBorder="1" applyAlignment="1" applyProtection="1">
      <alignment horizontal="center"/>
    </xf>
    <xf numFmtId="49" fontId="12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49" xfId="0" applyFont="1" applyFill="1" applyBorder="1"/>
    <xf numFmtId="167" fontId="21" fillId="0" borderId="50" xfId="0" applyNumberFormat="1" applyFont="1" applyFill="1" applyBorder="1" applyAlignment="1">
      <alignment horizontal="center"/>
    </xf>
    <xf numFmtId="0" fontId="1" fillId="0" borderId="0" xfId="0" applyFont="1"/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1" fillId="0" borderId="34" xfId="0" applyNumberFormat="1" applyFont="1" applyBorder="1" applyAlignment="1" applyProtection="1">
      <alignment horizontal="left" wrapText="1"/>
      <protection locked="0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0" xfId="0" applyFont="1" applyBorder="1" applyAlignment="1">
      <alignment wrapText="1"/>
    </xf>
    <xf numFmtId="49" fontId="11" fillId="0" borderId="2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Fill="1" applyBorder="1" applyAlignment="1">
      <alignment horizontal="left" wrapText="1"/>
    </xf>
    <xf numFmtId="49" fontId="11" fillId="0" borderId="29" xfId="0" applyNumberFormat="1" applyFont="1" applyBorder="1" applyAlignment="1" applyProtection="1">
      <alignment wrapText="1"/>
      <protection locked="0"/>
    </xf>
    <xf numFmtId="49" fontId="11" fillId="0" borderId="29" xfId="0" applyNumberFormat="1" applyFont="1" applyBorder="1" applyAlignment="1" applyProtection="1">
      <alignment horizontal="left" wrapText="1"/>
      <protection locked="0"/>
    </xf>
    <xf numFmtId="0" fontId="11" fillId="2" borderId="30" xfId="0" applyFont="1" applyFill="1" applyBorder="1" applyAlignment="1">
      <alignment horizontal="left" wrapText="1"/>
    </xf>
    <xf numFmtId="0" fontId="12" fillId="2" borderId="32" xfId="0" applyFont="1" applyFill="1" applyBorder="1" applyAlignment="1" applyProtection="1">
      <alignment horizontal="left" wrapText="1"/>
      <protection locked="0"/>
    </xf>
    <xf numFmtId="3" fontId="11" fillId="0" borderId="29" xfId="0" applyNumberFormat="1" applyFont="1" applyBorder="1" applyAlignment="1">
      <alignment horizontal="left" wrapText="1"/>
    </xf>
    <xf numFmtId="0" fontId="12" fillId="0" borderId="32" xfId="0" applyFont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11" fillId="0" borderId="34" xfId="0" applyFont="1" applyFill="1" applyBorder="1" applyAlignment="1" applyProtection="1">
      <alignment horizontal="left" wrapText="1"/>
      <protection locked="0"/>
    </xf>
    <xf numFmtId="167" fontId="22" fillId="0" borderId="46" xfId="0" applyNumberFormat="1" applyFont="1" applyFill="1" applyBorder="1" applyAlignment="1">
      <alignment horizontal="center"/>
    </xf>
    <xf numFmtId="167" fontId="22" fillId="0" borderId="18" xfId="0" applyNumberFormat="1" applyFont="1" applyFill="1" applyBorder="1" applyAlignment="1">
      <alignment horizontal="center"/>
    </xf>
    <xf numFmtId="165" fontId="22" fillId="2" borderId="38" xfId="0" applyNumberFormat="1" applyFont="1" applyFill="1" applyBorder="1" applyAlignment="1">
      <alignment horizontal="center"/>
    </xf>
    <xf numFmtId="165" fontId="22" fillId="2" borderId="5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 wrapText="1"/>
    </xf>
    <xf numFmtId="167" fontId="22" fillId="0" borderId="13" xfId="0" applyNumberFormat="1" applyFont="1" applyFill="1" applyBorder="1" applyAlignment="1">
      <alignment horizontal="center"/>
    </xf>
    <xf numFmtId="167" fontId="22" fillId="0" borderId="12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 applyProtection="1">
      <alignment horizontal="center"/>
      <protection locked="0"/>
    </xf>
    <xf numFmtId="167" fontId="21" fillId="0" borderId="10" xfId="0" applyNumberFormat="1" applyFont="1" applyFill="1" applyBorder="1" applyAlignment="1" applyProtection="1">
      <alignment horizontal="center"/>
      <protection locked="0"/>
    </xf>
    <xf numFmtId="167" fontId="21" fillId="0" borderId="11" xfId="0" applyNumberFormat="1" applyFont="1" applyFill="1" applyBorder="1" applyAlignment="1" applyProtection="1">
      <alignment horizontal="center"/>
      <protection locked="0"/>
    </xf>
    <xf numFmtId="167" fontId="21" fillId="0" borderId="12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65" fontId="21" fillId="0" borderId="21" xfId="0" applyNumberFormat="1" applyFont="1" applyFill="1" applyBorder="1" applyAlignment="1">
      <alignment horizontal="center"/>
    </xf>
    <xf numFmtId="0" fontId="3" fillId="0" borderId="0" xfId="0" applyFont="1" applyFill="1"/>
    <xf numFmtId="0" fontId="22" fillId="0" borderId="0" xfId="0" applyFont="1" applyFill="1" applyBorder="1" applyAlignment="1"/>
    <xf numFmtId="0" fontId="11" fillId="0" borderId="29" xfId="0" applyFont="1" applyFill="1" applyBorder="1" applyAlignment="1">
      <alignment horizontal="center" vertical="center" wrapText="1"/>
    </xf>
    <xf numFmtId="165" fontId="21" fillId="0" borderId="31" xfId="0" applyNumberFormat="1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22" fillId="0" borderId="30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7" fontId="22" fillId="0" borderId="20" xfId="0" applyNumberFormat="1" applyFont="1" applyFill="1" applyBorder="1" applyAlignment="1">
      <alignment horizontal="center"/>
    </xf>
    <xf numFmtId="165" fontId="22" fillId="0" borderId="40" xfId="0" applyNumberFormat="1" applyFont="1" applyFill="1" applyBorder="1" applyAlignment="1">
      <alignment horizontal="center"/>
    </xf>
    <xf numFmtId="167" fontId="22" fillId="0" borderId="36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5" fontId="21" fillId="0" borderId="34" xfId="0" applyNumberFormat="1" applyFont="1" applyFill="1" applyBorder="1" applyAlignment="1">
      <alignment horizontal="center"/>
    </xf>
    <xf numFmtId="167" fontId="21" fillId="0" borderId="54" xfId="0" applyNumberFormat="1" applyFont="1" applyFill="1" applyBorder="1" applyAlignment="1">
      <alignment horizontal="center"/>
    </xf>
    <xf numFmtId="165" fontId="22" fillId="0" borderId="48" xfId="0" applyNumberFormat="1" applyFont="1" applyFill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66" fontId="11" fillId="0" borderId="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22" fillId="0" borderId="5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1" fillId="0" borderId="25" xfId="0" applyFont="1" applyBorder="1"/>
    <xf numFmtId="0" fontId="11" fillId="0" borderId="0" xfId="0" applyFont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 wrapText="1"/>
      <protection locked="0"/>
    </xf>
    <xf numFmtId="167" fontId="21" fillId="0" borderId="43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 applyProtection="1">
      <alignment horizontal="center"/>
      <protection locked="0"/>
    </xf>
    <xf numFmtId="165" fontId="21" fillId="2" borderId="8" xfId="0" applyNumberFormat="1" applyFont="1" applyFill="1" applyBorder="1" applyAlignment="1">
      <alignment horizontal="center"/>
    </xf>
    <xf numFmtId="167" fontId="21" fillId="2" borderId="8" xfId="0" applyNumberFormat="1" applyFont="1" applyFill="1" applyBorder="1" applyAlignment="1">
      <alignment horizontal="center"/>
    </xf>
    <xf numFmtId="0" fontId="12" fillId="0" borderId="27" xfId="0" applyFont="1" applyBorder="1"/>
    <xf numFmtId="167" fontId="21" fillId="0" borderId="20" xfId="0" applyNumberFormat="1" applyFont="1" applyFill="1" applyBorder="1" applyAlignment="1" applyProtection="1">
      <alignment horizontal="center"/>
      <protection locked="0"/>
    </xf>
    <xf numFmtId="167" fontId="21" fillId="0" borderId="11" xfId="0" applyNumberFormat="1" applyFont="1" applyFill="1" applyBorder="1" applyAlignment="1" applyProtection="1">
      <alignment horizontal="center"/>
    </xf>
    <xf numFmtId="167" fontId="22" fillId="0" borderId="35" xfId="0" applyNumberFormat="1" applyFont="1" applyFill="1" applyBorder="1" applyAlignment="1">
      <alignment horizontal="center"/>
    </xf>
    <xf numFmtId="167" fontId="21" fillId="0" borderId="12" xfId="0" applyNumberFormat="1" applyFont="1" applyFill="1" applyBorder="1" applyAlignment="1">
      <alignment horizontal="center"/>
    </xf>
    <xf numFmtId="167" fontId="21" fillId="0" borderId="45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167" fontId="22" fillId="0" borderId="43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>
      <alignment horizontal="center"/>
    </xf>
    <xf numFmtId="167" fontId="21" fillId="0" borderId="44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 applyProtection="1">
      <alignment horizontal="center"/>
      <protection locked="0"/>
    </xf>
    <xf numFmtId="165" fontId="21" fillId="2" borderId="29" xfId="0" applyNumberFormat="1" applyFont="1" applyFill="1" applyBorder="1" applyAlignment="1">
      <alignment horizontal="center"/>
    </xf>
    <xf numFmtId="167" fontId="21" fillId="0" borderId="37" xfId="0" applyNumberFormat="1" applyFont="1" applyFill="1" applyBorder="1" applyAlignment="1">
      <alignment horizontal="center"/>
    </xf>
    <xf numFmtId="167" fontId="21" fillId="0" borderId="38" xfId="0" applyNumberFormat="1" applyFont="1" applyFill="1" applyBorder="1" applyAlignment="1">
      <alignment horizontal="center"/>
    </xf>
    <xf numFmtId="165" fontId="21" fillId="2" borderId="3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167" fontId="22" fillId="0" borderId="45" xfId="0" applyNumberFormat="1" applyFont="1" applyFill="1" applyBorder="1" applyAlignment="1" applyProtection="1">
      <alignment horizontal="center"/>
      <protection locked="0"/>
    </xf>
    <xf numFmtId="165" fontId="22" fillId="2" borderId="16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 applyProtection="1">
      <alignment horizontal="left" wrapText="1"/>
      <protection locked="0"/>
    </xf>
    <xf numFmtId="0" fontId="11" fillId="0" borderId="53" xfId="0" applyFont="1" applyFill="1" applyBorder="1" applyAlignment="1">
      <alignment wrapText="1"/>
    </xf>
    <xf numFmtId="3" fontId="11" fillId="0" borderId="25" xfId="0" applyNumberFormat="1" applyFont="1" applyBorder="1" applyAlignment="1">
      <alignment horizontal="left" wrapText="1"/>
    </xf>
    <xf numFmtId="0" fontId="11" fillId="0" borderId="25" xfId="0" applyFont="1" applyBorder="1" applyAlignment="1" applyProtection="1">
      <alignment wrapText="1"/>
      <protection locked="0"/>
    </xf>
    <xf numFmtId="49" fontId="12" fillId="2" borderId="26" xfId="0" applyNumberFormat="1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horizontal="center"/>
    </xf>
    <xf numFmtId="167" fontId="22" fillId="0" borderId="13" xfId="0" applyNumberFormat="1" applyFont="1" applyFill="1" applyBorder="1" applyAlignment="1" applyProtection="1">
      <alignment horizontal="center"/>
      <protection locked="0"/>
    </xf>
    <xf numFmtId="0" fontId="29" fillId="0" borderId="4" xfId="0" applyNumberFormat="1" applyFont="1" applyFill="1" applyBorder="1" applyAlignment="1" applyProtection="1">
      <alignment horizontal="left" wrapText="1"/>
      <protection locked="0"/>
    </xf>
    <xf numFmtId="167" fontId="22" fillId="0" borderId="11" xfId="0" applyNumberFormat="1" applyFont="1" applyBorder="1" applyAlignment="1">
      <alignment horizontal="center" wrapText="1"/>
    </xf>
    <xf numFmtId="1" fontId="11" fillId="0" borderId="4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165" fontId="22" fillId="0" borderId="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wrapText="1"/>
    </xf>
    <xf numFmtId="0" fontId="11" fillId="0" borderId="59" xfId="0" applyFont="1" applyBorder="1"/>
    <xf numFmtId="167" fontId="22" fillId="0" borderId="29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/>
    <xf numFmtId="16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1" fontId="11" fillId="0" borderId="0" xfId="0" applyNumberFormat="1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wrapText="1"/>
    </xf>
    <xf numFmtId="0" fontId="22" fillId="0" borderId="52" xfId="0" applyFont="1" applyFill="1" applyBorder="1" applyAlignment="1"/>
    <xf numFmtId="0" fontId="22" fillId="0" borderId="53" xfId="0" applyFont="1" applyFill="1" applyBorder="1" applyAlignment="1"/>
    <xf numFmtId="2" fontId="11" fillId="0" borderId="24" xfId="0" applyNumberFormat="1" applyFont="1" applyBorder="1" applyAlignment="1">
      <alignment wrapText="1"/>
    </xf>
    <xf numFmtId="0" fontId="11" fillId="0" borderId="26" xfId="0" applyFont="1" applyBorder="1" applyAlignment="1">
      <alignment wrapText="1"/>
    </xf>
    <xf numFmtId="167" fontId="21" fillId="3" borderId="7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49" fontId="31" fillId="0" borderId="4" xfId="0" applyNumberFormat="1" applyFont="1" applyBorder="1" applyAlignment="1">
      <alignment horizontal="center" wrapText="1"/>
    </xf>
    <xf numFmtId="164" fontId="22" fillId="0" borderId="4" xfId="0" applyNumberFormat="1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3" fillId="5" borderId="0" xfId="0" applyFont="1" applyFill="1" applyBorder="1" applyAlignment="1">
      <alignment wrapText="1"/>
    </xf>
    <xf numFmtId="167" fontId="21" fillId="0" borderId="15" xfId="0" applyNumberFormat="1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31" fillId="0" borderId="25" xfId="0" applyFont="1" applyBorder="1" applyAlignment="1" applyProtection="1">
      <alignment horizontal="left" wrapText="1"/>
      <protection locked="0"/>
    </xf>
    <xf numFmtId="167" fontId="23" fillId="2" borderId="5" xfId="0" applyNumberFormat="1" applyFont="1" applyFill="1" applyBorder="1" applyAlignment="1">
      <alignment horizontal="center"/>
    </xf>
    <xf numFmtId="167" fontId="23" fillId="0" borderId="22" xfId="0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>
      <alignment horizontal="center"/>
    </xf>
    <xf numFmtId="165" fontId="23" fillId="0" borderId="29" xfId="0" applyNumberFormat="1" applyFont="1" applyFill="1" applyBorder="1" applyAlignment="1">
      <alignment horizontal="center"/>
    </xf>
    <xf numFmtId="165" fontId="23" fillId="2" borderId="25" xfId="0" applyNumberFormat="1" applyFont="1" applyFill="1" applyBorder="1" applyAlignment="1">
      <alignment horizontal="center"/>
    </xf>
    <xf numFmtId="167" fontId="36" fillId="0" borderId="0" xfId="0" applyNumberFormat="1" applyFont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167" fontId="23" fillId="0" borderId="11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36" fillId="0" borderId="0" xfId="0" applyFont="1" applyBorder="1"/>
    <xf numFmtId="0" fontId="31" fillId="0" borderId="24" xfId="0" applyFont="1" applyFill="1" applyBorder="1" applyAlignment="1" applyProtection="1">
      <alignment horizontal="left" wrapText="1"/>
      <protection locked="0"/>
    </xf>
    <xf numFmtId="167" fontId="23" fillId="0" borderId="10" xfId="0" applyNumberFormat="1" applyFont="1" applyFill="1" applyBorder="1" applyAlignment="1">
      <alignment horizontal="center"/>
    </xf>
    <xf numFmtId="0" fontId="36" fillId="0" borderId="0" xfId="0" applyFont="1"/>
    <xf numFmtId="0" fontId="31" fillId="0" borderId="11" xfId="0" applyFont="1" applyFill="1" applyBorder="1" applyAlignment="1"/>
    <xf numFmtId="165" fontId="35" fillId="2" borderId="25" xfId="0" applyNumberFormat="1" applyFont="1" applyFill="1" applyBorder="1" applyAlignment="1">
      <alignment horizontal="center"/>
    </xf>
    <xf numFmtId="0" fontId="31" fillId="0" borderId="25" xfId="0" applyFont="1" applyFill="1" applyBorder="1" applyAlignment="1" applyProtection="1">
      <alignment horizontal="left" wrapText="1"/>
      <protection locked="0"/>
    </xf>
    <xf numFmtId="49" fontId="31" fillId="0" borderId="8" xfId="0" applyNumberFormat="1" applyFont="1" applyBorder="1" applyAlignment="1">
      <alignment horizontal="center"/>
    </xf>
    <xf numFmtId="167" fontId="23" fillId="0" borderId="8" xfId="0" applyNumberFormat="1" applyFont="1" applyFill="1" applyBorder="1" applyAlignment="1">
      <alignment horizontal="center"/>
    </xf>
    <xf numFmtId="165" fontId="23" fillId="2" borderId="5" xfId="0" applyNumberFormat="1" applyFont="1" applyFill="1" applyBorder="1" applyAlignment="1">
      <alignment horizontal="center"/>
    </xf>
    <xf numFmtId="165" fontId="23" fillId="2" borderId="34" xfId="0" applyNumberFormat="1" applyFont="1" applyFill="1" applyBorder="1" applyAlignment="1">
      <alignment horizontal="center"/>
    </xf>
    <xf numFmtId="165" fontId="23" fillId="0" borderId="25" xfId="0" applyNumberFormat="1" applyFont="1" applyFill="1" applyBorder="1" applyAlignment="1">
      <alignment horizontal="center"/>
    </xf>
    <xf numFmtId="49" fontId="31" fillId="0" borderId="4" xfId="0" applyNumberFormat="1" applyFont="1" applyFill="1" applyBorder="1" applyAlignment="1">
      <alignment horizontal="center" wrapText="1"/>
    </xf>
    <xf numFmtId="49" fontId="31" fillId="0" borderId="25" xfId="0" applyNumberFormat="1" applyFont="1" applyFill="1" applyBorder="1" applyAlignment="1">
      <alignment horizontal="left" wrapText="1"/>
    </xf>
    <xf numFmtId="167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/>
    <xf numFmtId="0" fontId="39" fillId="0" borderId="0" xfId="0" applyFont="1"/>
    <xf numFmtId="49" fontId="31" fillId="0" borderId="4" xfId="0" applyNumberFormat="1" applyFont="1" applyFill="1" applyBorder="1" applyAlignment="1" applyProtection="1">
      <alignment horizontal="center" wrapText="1"/>
      <protection locked="0"/>
    </xf>
    <xf numFmtId="1" fontId="31" fillId="0" borderId="4" xfId="0" applyNumberFormat="1" applyFont="1" applyFill="1" applyBorder="1" applyAlignment="1" applyProtection="1">
      <alignment horizontal="center" wrapText="1"/>
      <protection locked="0"/>
    </xf>
    <xf numFmtId="0" fontId="31" fillId="0" borderId="29" xfId="0" applyFont="1" applyFill="1" applyBorder="1" applyAlignment="1" applyProtection="1">
      <alignment horizontal="left" wrapText="1"/>
      <protection locked="0"/>
    </xf>
    <xf numFmtId="167" fontId="23" fillId="0" borderId="11" xfId="0" applyNumberFormat="1" applyFont="1" applyFill="1" applyBorder="1" applyAlignment="1" applyProtection="1">
      <alignment horizontal="center" wrapText="1"/>
    </xf>
    <xf numFmtId="165" fontId="23" fillId="0" borderId="4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/>
    <xf numFmtId="0" fontId="36" fillId="0" borderId="0" xfId="0" applyFont="1" applyFill="1"/>
    <xf numFmtId="167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39" fillId="0" borderId="0" xfId="0" applyFont="1" applyFill="1"/>
    <xf numFmtId="166" fontId="31" fillId="0" borderId="4" xfId="0" applyNumberFormat="1" applyFont="1" applyBorder="1" applyAlignment="1">
      <alignment horizontal="center"/>
    </xf>
    <xf numFmtId="1" fontId="31" fillId="0" borderId="4" xfId="0" applyNumberFormat="1" applyFont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167" fontId="23" fillId="0" borderId="4" xfId="0" applyNumberFormat="1" applyFont="1" applyFill="1" applyBorder="1" applyAlignment="1" applyProtection="1">
      <alignment horizontal="center"/>
      <protection locked="0"/>
    </xf>
    <xf numFmtId="167" fontId="23" fillId="3" borderId="4" xfId="0" applyNumberFormat="1" applyFont="1" applyFill="1" applyBorder="1" applyAlignment="1" applyProtection="1">
      <alignment horizontal="center"/>
      <protection locked="0"/>
    </xf>
    <xf numFmtId="165" fontId="23" fillId="2" borderId="4" xfId="0" applyNumberFormat="1" applyFont="1" applyFill="1" applyBorder="1" applyAlignment="1">
      <alignment horizontal="center"/>
    </xf>
    <xf numFmtId="165" fontId="23" fillId="2" borderId="29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 applyProtection="1">
      <alignment horizontal="center"/>
    </xf>
    <xf numFmtId="167" fontId="23" fillId="0" borderId="38" xfId="0" applyNumberFormat="1" applyFont="1" applyFill="1" applyBorder="1" applyAlignment="1" applyProtection="1">
      <alignment horizontal="center"/>
    </xf>
    <xf numFmtId="165" fontId="23" fillId="2" borderId="38" xfId="0" applyNumberFormat="1" applyFont="1" applyFill="1" applyBorder="1" applyAlignment="1">
      <alignment horizontal="center"/>
    </xf>
    <xf numFmtId="167" fontId="23" fillId="2" borderId="38" xfId="0" applyNumberFormat="1" applyFont="1" applyFill="1" applyBorder="1" applyAlignment="1">
      <alignment horizontal="center"/>
    </xf>
    <xf numFmtId="165" fontId="23" fillId="2" borderId="39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>
      <alignment horizontal="center"/>
    </xf>
    <xf numFmtId="167" fontId="23" fillId="0" borderId="38" xfId="0" applyNumberFormat="1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31" fillId="0" borderId="39" xfId="0" applyFont="1" applyFill="1" applyBorder="1" applyAlignment="1" applyProtection="1">
      <alignment horizontal="left" wrapText="1"/>
      <protection locked="0"/>
    </xf>
    <xf numFmtId="0" fontId="31" fillId="0" borderId="37" xfId="0" applyFont="1" applyFill="1" applyBorder="1" applyAlignme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1" fillId="3" borderId="33" xfId="0" applyFont="1" applyFill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167" fontId="21" fillId="3" borderId="14" xfId="0" applyNumberFormat="1" applyFont="1" applyFill="1" applyBorder="1" applyAlignment="1">
      <alignment horizontal="center"/>
    </xf>
    <xf numFmtId="167" fontId="21" fillId="3" borderId="18" xfId="0" applyNumberFormat="1" applyFont="1" applyFill="1" applyBorder="1" applyAlignment="1">
      <alignment horizontal="center"/>
    </xf>
    <xf numFmtId="167" fontId="22" fillId="3" borderId="38" xfId="0" applyNumberFormat="1" applyFont="1" applyFill="1" applyBorder="1" applyAlignment="1">
      <alignment horizontal="center"/>
    </xf>
    <xf numFmtId="167" fontId="23" fillId="3" borderId="4" xfId="0" applyNumberFormat="1" applyFont="1" applyFill="1" applyBorder="1" applyAlignment="1">
      <alignment horizontal="center"/>
    </xf>
    <xf numFmtId="167" fontId="22" fillId="3" borderId="5" xfId="0" applyNumberFormat="1" applyFont="1" applyFill="1" applyBorder="1" applyAlignment="1">
      <alignment horizontal="center"/>
    </xf>
    <xf numFmtId="0" fontId="22" fillId="3" borderId="0" xfId="0" applyFont="1" applyFill="1" applyBorder="1" applyAlignment="1"/>
    <xf numFmtId="167" fontId="22" fillId="3" borderId="6" xfId="0" applyNumberFormat="1" applyFont="1" applyFill="1" applyBorder="1" applyAlignment="1">
      <alignment horizontal="center"/>
    </xf>
    <xf numFmtId="167" fontId="22" fillId="3" borderId="8" xfId="0" applyNumberFormat="1" applyFont="1" applyFill="1" applyBorder="1" applyAlignment="1">
      <alignment horizontal="center"/>
    </xf>
    <xf numFmtId="167" fontId="22" fillId="3" borderId="16" xfId="0" applyNumberFormat="1" applyFont="1" applyFill="1" applyBorder="1" applyAlignment="1">
      <alignment horizontal="center"/>
    </xf>
    <xf numFmtId="167" fontId="21" fillId="3" borderId="16" xfId="0" applyNumberFormat="1" applyFont="1" applyFill="1" applyBorder="1" applyAlignment="1">
      <alignment horizontal="center"/>
    </xf>
    <xf numFmtId="167" fontId="22" fillId="3" borderId="22" xfId="0" applyNumberFormat="1" applyFont="1" applyFill="1" applyBorder="1" applyAlignment="1">
      <alignment horizontal="center"/>
    </xf>
    <xf numFmtId="167" fontId="21" fillId="3" borderId="8" xfId="0" applyNumberFormat="1" applyFont="1" applyFill="1" applyBorder="1" applyAlignment="1">
      <alignment horizontal="center"/>
    </xf>
    <xf numFmtId="167" fontId="21" fillId="3" borderId="4" xfId="0" applyNumberFormat="1" applyFont="1" applyFill="1" applyBorder="1" applyAlignment="1">
      <alignment horizontal="center"/>
    </xf>
    <xf numFmtId="167" fontId="21" fillId="3" borderId="5" xfId="0" applyNumberFormat="1" applyFont="1" applyFill="1" applyBorder="1" applyAlignment="1">
      <alignment horizontal="center"/>
    </xf>
    <xf numFmtId="167" fontId="22" fillId="3" borderId="14" xfId="0" applyNumberFormat="1" applyFont="1" applyFill="1" applyBorder="1" applyAlignment="1">
      <alignment horizontal="center"/>
    </xf>
    <xf numFmtId="167" fontId="23" fillId="3" borderId="8" xfId="0" applyNumberFormat="1" applyFont="1" applyFill="1" applyBorder="1" applyAlignment="1">
      <alignment horizontal="center"/>
    </xf>
    <xf numFmtId="167" fontId="22" fillId="3" borderId="7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</xf>
    <xf numFmtId="0" fontId="15" fillId="3" borderId="0" xfId="0" applyFont="1" applyFill="1" applyAlignment="1"/>
    <xf numFmtId="0" fontId="27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4" fillId="3" borderId="0" xfId="0" applyFont="1" applyFill="1"/>
    <xf numFmtId="167" fontId="21" fillId="3" borderId="32" xfId="0" applyNumberFormat="1" applyFont="1" applyFill="1" applyBorder="1" applyAlignment="1">
      <alignment horizontal="center"/>
    </xf>
    <xf numFmtId="167" fontId="21" fillId="3" borderId="38" xfId="0" applyNumberFormat="1" applyFont="1" applyFill="1" applyBorder="1" applyAlignment="1">
      <alignment horizontal="center"/>
    </xf>
    <xf numFmtId="167" fontId="23" fillId="3" borderId="38" xfId="0" applyNumberFormat="1" applyFont="1" applyFill="1" applyBorder="1" applyAlignment="1">
      <alignment horizontal="center"/>
    </xf>
    <xf numFmtId="167" fontId="21" fillId="3" borderId="6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19" fillId="3" borderId="0" xfId="0" applyNumberFormat="1" applyFont="1" applyFill="1" applyBorder="1" applyAlignment="1">
      <alignment horizontal="center"/>
    </xf>
    <xf numFmtId="167" fontId="22" fillId="2" borderId="0" xfId="0" applyNumberFormat="1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167" fontId="23" fillId="0" borderId="60" xfId="0" applyNumberFormat="1" applyFont="1" applyFill="1" applyBorder="1" applyAlignment="1" applyProtection="1">
      <alignment horizontal="center" wrapText="1"/>
    </xf>
    <xf numFmtId="49" fontId="12" fillId="0" borderId="40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3" borderId="29" xfId="0" applyFont="1" applyFill="1" applyBorder="1" applyAlignment="1">
      <alignment wrapText="1"/>
    </xf>
    <xf numFmtId="49" fontId="11" fillId="3" borderId="4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center" wrapText="1"/>
    </xf>
    <xf numFmtId="49" fontId="11" fillId="0" borderId="61" xfId="0" applyNumberFormat="1" applyFont="1" applyFill="1" applyBorder="1" applyAlignment="1">
      <alignment wrapText="1"/>
    </xf>
    <xf numFmtId="167" fontId="22" fillId="0" borderId="43" xfId="0" applyNumberFormat="1" applyFont="1" applyFill="1" applyBorder="1" applyAlignment="1" applyProtection="1">
      <alignment horizontal="center"/>
    </xf>
    <xf numFmtId="0" fontId="38" fillId="0" borderId="25" xfId="0" applyFont="1" applyFill="1" applyBorder="1" applyAlignment="1" applyProtection="1">
      <alignment horizontal="left" wrapText="1"/>
      <protection locked="0"/>
    </xf>
    <xf numFmtId="167" fontId="22" fillId="0" borderId="60" xfId="0" applyNumberFormat="1" applyFont="1" applyFill="1" applyBorder="1" applyAlignment="1" applyProtection="1">
      <alignment horizontal="center" wrapText="1"/>
    </xf>
    <xf numFmtId="0" fontId="12" fillId="2" borderId="21" xfId="0" applyFont="1" applyFill="1" applyBorder="1" applyAlignment="1">
      <alignment horizontal="left" wrapText="1"/>
    </xf>
    <xf numFmtId="167" fontId="22" fillId="0" borderId="60" xfId="0" applyNumberFormat="1" applyFont="1" applyFill="1" applyBorder="1" applyAlignment="1">
      <alignment horizontal="center"/>
    </xf>
    <xf numFmtId="167" fontId="22" fillId="0" borderId="60" xfId="0" applyNumberFormat="1" applyFont="1" applyFill="1" applyBorder="1" applyAlignment="1" applyProtection="1">
      <alignment horizontal="center"/>
      <protection locked="0"/>
    </xf>
    <xf numFmtId="167" fontId="21" fillId="0" borderId="50" xfId="0" applyNumberFormat="1" applyFont="1" applyFill="1" applyBorder="1" applyAlignment="1" applyProtection="1">
      <alignment horizontal="center"/>
    </xf>
    <xf numFmtId="167" fontId="21" fillId="0" borderId="2" xfId="0" applyNumberFormat="1" applyFont="1" applyFill="1" applyBorder="1" applyAlignment="1" applyProtection="1">
      <alignment horizontal="center"/>
      <protection locked="0"/>
    </xf>
    <xf numFmtId="167" fontId="22" fillId="0" borderId="56" xfId="0" applyNumberFormat="1" applyFont="1" applyFill="1" applyBorder="1" applyAlignment="1" applyProtection="1">
      <alignment horizontal="center"/>
      <protection locked="0"/>
    </xf>
    <xf numFmtId="167" fontId="22" fillId="0" borderId="62" xfId="0" applyNumberFormat="1" applyFont="1" applyFill="1" applyBorder="1" applyAlignment="1" applyProtection="1">
      <alignment horizontal="center"/>
      <protection locked="0"/>
    </xf>
    <xf numFmtId="167" fontId="23" fillId="0" borderId="60" xfId="0" applyNumberFormat="1" applyFont="1" applyFill="1" applyBorder="1" applyAlignment="1" applyProtection="1">
      <alignment horizontal="center"/>
      <protection locked="0"/>
    </xf>
    <xf numFmtId="167" fontId="23" fillId="0" borderId="60" xfId="0" applyNumberFormat="1" applyFont="1" applyFill="1" applyBorder="1" applyAlignment="1">
      <alignment horizontal="center"/>
    </xf>
    <xf numFmtId="167" fontId="22" fillId="0" borderId="63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49" fontId="11" fillId="2" borderId="40" xfId="0" applyNumberFormat="1" applyFont="1" applyFill="1" applyBorder="1" applyAlignment="1">
      <alignment wrapText="1"/>
    </xf>
    <xf numFmtId="165" fontId="22" fillId="2" borderId="4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7" xfId="0" applyFont="1" applyFill="1" applyBorder="1" applyAlignment="1" applyProtection="1">
      <alignment wrapText="1"/>
      <protection locked="0"/>
    </xf>
    <xf numFmtId="167" fontId="21" fillId="0" borderId="3" xfId="0" applyNumberFormat="1" applyFont="1" applyFill="1" applyBorder="1" applyAlignment="1" applyProtection="1">
      <alignment horizontal="center"/>
      <protection locked="0"/>
    </xf>
    <xf numFmtId="167" fontId="21" fillId="0" borderId="14" xfId="0" applyNumberFormat="1" applyFont="1" applyFill="1" applyBorder="1" applyAlignment="1" applyProtection="1">
      <alignment horizontal="center"/>
      <protection locked="0"/>
    </xf>
    <xf numFmtId="165" fontId="23" fillId="2" borderId="14" xfId="0" applyNumberFormat="1" applyFont="1" applyFill="1" applyBorder="1" applyAlignment="1">
      <alignment horizontal="center"/>
    </xf>
    <xf numFmtId="167" fontId="23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 applyProtection="1">
      <alignment horizontal="left" wrapText="1"/>
      <protection locked="0"/>
    </xf>
    <xf numFmtId="165" fontId="21" fillId="2" borderId="38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wrapText="1"/>
    </xf>
    <xf numFmtId="0" fontId="11" fillId="3" borderId="25" xfId="0" applyFont="1" applyFill="1" applyBorder="1" applyAlignment="1">
      <alignment wrapText="1"/>
    </xf>
    <xf numFmtId="0" fontId="31" fillId="0" borderId="13" xfId="0" applyFont="1" applyFill="1" applyBorder="1" applyAlignment="1"/>
    <xf numFmtId="167" fontId="23" fillId="0" borderId="13" xfId="0" applyNumberFormat="1" applyFont="1" applyFill="1" applyBorder="1" applyAlignment="1">
      <alignment horizontal="center"/>
    </xf>
    <xf numFmtId="167" fontId="23" fillId="3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167" fontId="21" fillId="0" borderId="2" xfId="0" applyNumberFormat="1" applyFont="1" applyFill="1" applyBorder="1" applyAlignment="1" applyProtection="1">
      <alignment horizontal="center"/>
    </xf>
    <xf numFmtId="49" fontId="11" fillId="0" borderId="51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31" fillId="0" borderId="29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31" fillId="0" borderId="48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167" fontId="22" fillId="0" borderId="54" xfId="0" applyNumberFormat="1" applyFont="1" applyFill="1" applyBorder="1" applyAlignment="1" applyProtection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3" fillId="4" borderId="0" xfId="0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 applyProtection="1">
      <alignment horizontal="center" wrapText="1"/>
    </xf>
    <xf numFmtId="167" fontId="22" fillId="0" borderId="4" xfId="0" applyNumberFormat="1" applyFont="1" applyFill="1" applyBorder="1" applyAlignment="1" applyProtection="1">
      <alignment horizontal="center" wrapText="1"/>
    </xf>
    <xf numFmtId="167" fontId="22" fillId="0" borderId="22" xfId="0" applyNumberFormat="1" applyFont="1" applyFill="1" applyBorder="1" applyAlignment="1" applyProtection="1">
      <alignment horizontal="center" wrapText="1"/>
    </xf>
    <xf numFmtId="167" fontId="22" fillId="0" borderId="14" xfId="0" applyNumberFormat="1" applyFont="1" applyFill="1" applyBorder="1" applyAlignment="1" applyProtection="1">
      <alignment horizontal="center" wrapText="1"/>
    </xf>
    <xf numFmtId="167" fontId="23" fillId="0" borderId="22" xfId="0" applyNumberFormat="1" applyFont="1" applyFill="1" applyBorder="1" applyAlignment="1" applyProtection="1">
      <alignment horizontal="center" wrapText="1"/>
    </xf>
    <xf numFmtId="0" fontId="41" fillId="0" borderId="0" xfId="0" applyFont="1" applyAlignment="1">
      <alignment wrapText="1"/>
    </xf>
    <xf numFmtId="0" fontId="31" fillId="0" borderId="29" xfId="0" applyFont="1" applyFill="1" applyBorder="1" applyAlignment="1">
      <alignment horizontal="left" wrapText="1"/>
    </xf>
    <xf numFmtId="167" fontId="21" fillId="3" borderId="23" xfId="0" applyNumberFormat="1" applyFont="1" applyFill="1" applyBorder="1" applyAlignment="1">
      <alignment horizontal="center"/>
    </xf>
    <xf numFmtId="167" fontId="22" fillId="3" borderId="18" xfId="0" applyNumberFormat="1" applyFont="1" applyFill="1" applyBorder="1" applyAlignment="1">
      <alignment horizontal="center"/>
    </xf>
    <xf numFmtId="167" fontId="22" fillId="3" borderId="38" xfId="0" applyNumberFormat="1" applyFont="1" applyFill="1" applyBorder="1" applyAlignment="1" applyProtection="1">
      <alignment horizontal="center"/>
      <protection locked="0"/>
    </xf>
    <xf numFmtId="164" fontId="22" fillId="3" borderId="4" xfId="0" applyNumberFormat="1" applyFont="1" applyFill="1" applyBorder="1" applyAlignment="1" applyProtection="1">
      <alignment horizontal="center"/>
      <protection locked="0"/>
    </xf>
    <xf numFmtId="164" fontId="22" fillId="3" borderId="4" xfId="0" applyNumberFormat="1" applyFont="1" applyFill="1" applyBorder="1" applyAlignment="1">
      <alignment horizontal="center"/>
    </xf>
    <xf numFmtId="167" fontId="22" fillId="3" borderId="5" xfId="0" applyNumberFormat="1" applyFont="1" applyFill="1" applyBorder="1" applyAlignment="1" applyProtection="1">
      <alignment horizontal="center"/>
    </xf>
    <xf numFmtId="167" fontId="23" fillId="3" borderId="4" xfId="0" applyNumberFormat="1" applyFont="1" applyFill="1" applyBorder="1" applyAlignment="1" applyProtection="1">
      <alignment horizontal="center"/>
    </xf>
    <xf numFmtId="167" fontId="22" fillId="3" borderId="4" xfId="0" applyNumberFormat="1" applyFont="1" applyFill="1" applyBorder="1" applyAlignment="1" applyProtection="1">
      <alignment horizontal="center"/>
    </xf>
    <xf numFmtId="167" fontId="22" fillId="3" borderId="14" xfId="0" applyNumberFormat="1" applyFont="1" applyFill="1" applyBorder="1" applyAlignment="1" applyProtection="1">
      <alignment horizontal="center"/>
      <protection locked="0"/>
    </xf>
    <xf numFmtId="167" fontId="22" fillId="3" borderId="5" xfId="0" applyNumberFormat="1" applyFont="1" applyFill="1" applyBorder="1" applyAlignment="1" applyProtection="1">
      <alignment horizontal="center"/>
      <protection locked="0"/>
    </xf>
    <xf numFmtId="167" fontId="22" fillId="3" borderId="8" xfId="0" applyNumberFormat="1" applyFont="1" applyFill="1" applyBorder="1" applyAlignment="1" applyProtection="1">
      <alignment horizontal="center"/>
      <protection locked="0"/>
    </xf>
    <xf numFmtId="167" fontId="21" fillId="3" borderId="16" xfId="0" applyNumberFormat="1" applyFont="1" applyFill="1" applyBorder="1" applyAlignment="1" applyProtection="1">
      <alignment horizontal="center"/>
      <protection locked="0"/>
    </xf>
    <xf numFmtId="167" fontId="21" fillId="3" borderId="5" xfId="0" applyNumberFormat="1" applyFont="1" applyFill="1" applyBorder="1" applyAlignment="1" applyProtection="1">
      <alignment horizontal="center"/>
      <protection locked="0"/>
    </xf>
    <xf numFmtId="167" fontId="21" fillId="3" borderId="4" xfId="0" applyNumberFormat="1" applyFont="1" applyFill="1" applyBorder="1" applyAlignment="1" applyProtection="1">
      <alignment horizontal="center"/>
      <protection locked="0"/>
    </xf>
    <xf numFmtId="167" fontId="21" fillId="3" borderId="6" xfId="0" applyNumberFormat="1" applyFont="1" applyFill="1" applyBorder="1" applyAlignment="1" applyProtection="1">
      <alignment horizontal="center"/>
      <protection locked="0"/>
    </xf>
    <xf numFmtId="167" fontId="21" fillId="3" borderId="18" xfId="0" applyNumberFormat="1" applyFont="1" applyFill="1" applyBorder="1" applyAlignment="1" applyProtection="1">
      <alignment horizontal="center"/>
      <protection locked="0"/>
    </xf>
    <xf numFmtId="167" fontId="21" fillId="3" borderId="5" xfId="0" applyNumberFormat="1" applyFont="1" applyFill="1" applyBorder="1" applyAlignment="1" applyProtection="1">
      <alignment horizontal="center"/>
    </xf>
    <xf numFmtId="167" fontId="21" fillId="3" borderId="4" xfId="0" applyNumberFormat="1" applyFont="1" applyFill="1" applyBorder="1" applyAlignment="1" applyProtection="1">
      <alignment horizontal="center"/>
    </xf>
    <xf numFmtId="167" fontId="21" fillId="3" borderId="16" xfId="0" applyNumberFormat="1" applyFont="1" applyFill="1" applyBorder="1" applyAlignment="1" applyProtection="1">
      <alignment horizontal="center"/>
    </xf>
    <xf numFmtId="167" fontId="21" fillId="3" borderId="6" xfId="0" applyNumberFormat="1" applyFont="1" applyFill="1" applyBorder="1" applyAlignment="1" applyProtection="1">
      <alignment horizontal="center"/>
    </xf>
    <xf numFmtId="167" fontId="21" fillId="3" borderId="14" xfId="0" applyNumberFormat="1" applyFont="1" applyFill="1" applyBorder="1" applyAlignment="1" applyProtection="1">
      <alignment horizontal="center"/>
    </xf>
    <xf numFmtId="167" fontId="21" fillId="3" borderId="8" xfId="0" applyNumberFormat="1" applyFont="1" applyFill="1" applyBorder="1" applyAlignment="1" applyProtection="1">
      <alignment horizontal="center"/>
    </xf>
    <xf numFmtId="167" fontId="22" fillId="3" borderId="7" xfId="0" applyNumberFormat="1" applyFont="1" applyFill="1" applyBorder="1" applyAlignment="1" applyProtection="1">
      <alignment horizontal="center"/>
    </xf>
    <xf numFmtId="167" fontId="23" fillId="3" borderId="38" xfId="0" applyNumberFormat="1" applyFont="1" applyFill="1" applyBorder="1" applyAlignment="1" applyProtection="1">
      <alignment horizontal="center"/>
    </xf>
    <xf numFmtId="167" fontId="22" fillId="3" borderId="7" xfId="0" applyNumberFormat="1" applyFont="1" applyFill="1" applyBorder="1" applyAlignment="1" applyProtection="1">
      <alignment horizontal="center"/>
      <protection locked="0"/>
    </xf>
    <xf numFmtId="167" fontId="22" fillId="3" borderId="16" xfId="0" applyNumberFormat="1" applyFont="1" applyFill="1" applyBorder="1" applyAlignment="1" applyProtection="1">
      <alignment horizontal="center"/>
      <protection locked="0"/>
    </xf>
    <xf numFmtId="167" fontId="21" fillId="3" borderId="8" xfId="0" applyNumberFormat="1" applyFont="1" applyFill="1" applyBorder="1" applyAlignment="1" applyProtection="1">
      <alignment horizontal="center"/>
      <protection locked="0"/>
    </xf>
    <xf numFmtId="167" fontId="21" fillId="3" borderId="14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center"/>
    </xf>
    <xf numFmtId="167" fontId="21" fillId="3" borderId="0" xfId="0" applyNumberFormat="1" applyFont="1" applyFill="1" applyBorder="1" applyAlignment="1">
      <alignment horizontal="center"/>
    </xf>
    <xf numFmtId="167" fontId="21" fillId="3" borderId="2" xfId="0" applyNumberFormat="1" applyFont="1" applyFill="1" applyBorder="1" applyAlignment="1" applyProtection="1">
      <alignment horizontal="center"/>
    </xf>
    <xf numFmtId="167" fontId="22" fillId="3" borderId="38" xfId="0" applyNumberFormat="1" applyFont="1" applyFill="1" applyBorder="1" applyAlignment="1" applyProtection="1">
      <alignment horizontal="center"/>
    </xf>
    <xf numFmtId="167" fontId="22" fillId="3" borderId="6" xfId="0" applyNumberFormat="1" applyFont="1" applyFill="1" applyBorder="1" applyAlignment="1" applyProtection="1">
      <alignment horizontal="center"/>
    </xf>
    <xf numFmtId="167" fontId="22" fillId="3" borderId="16" xfId="0" applyNumberFormat="1" applyFont="1" applyFill="1" applyBorder="1" applyAlignment="1" applyProtection="1">
      <alignment horizontal="center"/>
    </xf>
    <xf numFmtId="167" fontId="22" fillId="3" borderId="8" xfId="0" applyNumberFormat="1" applyFont="1" applyFill="1" applyBorder="1" applyAlignment="1" applyProtection="1">
      <alignment horizontal="center"/>
    </xf>
    <xf numFmtId="167" fontId="23" fillId="3" borderId="8" xfId="0" applyNumberFormat="1" applyFont="1" applyFill="1" applyBorder="1" applyAlignment="1" applyProtection="1">
      <alignment horizontal="center"/>
    </xf>
    <xf numFmtId="167" fontId="24" fillId="3" borderId="0" xfId="0" applyNumberFormat="1" applyFont="1" applyFill="1" applyAlignment="1">
      <alignment horizontal="center"/>
    </xf>
    <xf numFmtId="0" fontId="42" fillId="4" borderId="0" xfId="0" applyFont="1" applyFill="1" applyBorder="1" applyAlignment="1">
      <alignment horizontal="center"/>
    </xf>
    <xf numFmtId="49" fontId="11" fillId="0" borderId="25" xfId="0" applyNumberFormat="1" applyFont="1" applyFill="1" applyBorder="1" applyAlignment="1" applyProtection="1">
      <alignment wrapText="1"/>
      <protection locked="0"/>
    </xf>
    <xf numFmtId="167" fontId="43" fillId="0" borderId="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164" fontId="23" fillId="0" borderId="4" xfId="0" applyNumberFormat="1" applyFont="1" applyFill="1" applyBorder="1" applyAlignment="1">
      <alignment horizontal="center"/>
    </xf>
    <xf numFmtId="49" fontId="44" fillId="0" borderId="7" xfId="0" applyNumberFormat="1" applyFont="1" applyFill="1" applyBorder="1" applyAlignment="1">
      <alignment horizontal="center" wrapText="1"/>
    </xf>
    <xf numFmtId="0" fontId="36" fillId="0" borderId="3" xfId="0" applyFont="1" applyBorder="1"/>
    <xf numFmtId="49" fontId="12" fillId="0" borderId="27" xfId="0" applyNumberFormat="1" applyFont="1" applyFill="1" applyBorder="1" applyAlignment="1">
      <alignment wrapText="1"/>
    </xf>
    <xf numFmtId="167" fontId="21" fillId="0" borderId="54" xfId="0" applyNumberFormat="1" applyFont="1" applyFill="1" applyBorder="1" applyAlignment="1" applyProtection="1">
      <alignment horizontal="center"/>
    </xf>
    <xf numFmtId="49" fontId="31" fillId="0" borderId="6" xfId="0" applyNumberFormat="1" applyFont="1" applyFill="1" applyBorder="1" applyAlignment="1" applyProtection="1">
      <alignment horizontal="center" wrapText="1"/>
      <protection locked="0"/>
    </xf>
    <xf numFmtId="1" fontId="31" fillId="0" borderId="6" xfId="0" applyNumberFormat="1" applyFont="1" applyFill="1" applyBorder="1" applyAlignment="1" applyProtection="1">
      <alignment horizontal="center" wrapText="1"/>
      <protection locked="0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31" fillId="0" borderId="9" xfId="0" applyFont="1" applyFill="1" applyBorder="1" applyAlignment="1"/>
    <xf numFmtId="0" fontId="44" fillId="0" borderId="32" xfId="0" applyFont="1" applyBorder="1" applyAlignment="1">
      <alignment horizontal="center"/>
    </xf>
    <xf numFmtId="0" fontId="31" fillId="0" borderId="21" xfId="0" applyFont="1" applyBorder="1" applyAlignment="1" applyProtection="1">
      <alignment horizontal="left" wrapText="1"/>
      <protection locked="0"/>
    </xf>
    <xf numFmtId="167" fontId="23" fillId="0" borderId="9" xfId="0" applyNumberFormat="1" applyFont="1" applyFill="1" applyBorder="1" applyAlignment="1">
      <alignment horizontal="center"/>
    </xf>
    <xf numFmtId="167" fontId="23" fillId="0" borderId="7" xfId="0" applyNumberFormat="1" applyFont="1" applyFill="1" applyBorder="1" applyAlignment="1">
      <alignment horizontal="center"/>
    </xf>
    <xf numFmtId="167" fontId="23" fillId="3" borderId="7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167" fontId="23" fillId="2" borderId="7" xfId="0" applyNumberFormat="1" applyFont="1" applyFill="1" applyBorder="1" applyAlignment="1">
      <alignment horizontal="center"/>
    </xf>
    <xf numFmtId="165" fontId="23" fillId="2" borderId="32" xfId="0" applyNumberFormat="1" applyFont="1" applyFill="1" applyBorder="1" applyAlignment="1">
      <alignment horizontal="center"/>
    </xf>
    <xf numFmtId="164" fontId="23" fillId="3" borderId="4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 applyProtection="1">
      <alignment horizontal="center" wrapText="1"/>
    </xf>
    <xf numFmtId="167" fontId="22" fillId="0" borderId="64" xfId="0" applyNumberFormat="1" applyFont="1" applyFill="1" applyBorder="1" applyAlignment="1" applyProtection="1">
      <alignment horizontal="center" wrapText="1"/>
    </xf>
    <xf numFmtId="49" fontId="11" fillId="0" borderId="25" xfId="0" applyNumberFormat="1" applyFont="1" applyBorder="1" applyAlignment="1" applyProtection="1">
      <alignment wrapText="1"/>
      <protection locked="0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31" fillId="0" borderId="4" xfId="0" applyNumberFormat="1" applyFont="1" applyBorder="1" applyAlignment="1" applyProtection="1">
      <alignment horizontal="center" wrapText="1"/>
      <protection locked="0"/>
    </xf>
    <xf numFmtId="167" fontId="23" fillId="0" borderId="12" xfId="0" applyNumberFormat="1" applyFont="1" applyFill="1" applyBorder="1" applyAlignment="1">
      <alignment horizontal="center"/>
    </xf>
    <xf numFmtId="167" fontId="23" fillId="3" borderId="6" xfId="0" applyNumberFormat="1" applyFont="1" applyFill="1" applyBorder="1" applyAlignment="1">
      <alignment horizontal="center"/>
    </xf>
    <xf numFmtId="167" fontId="23" fillId="0" borderId="6" xfId="0" applyNumberFormat="1" applyFont="1" applyFill="1" applyBorder="1" applyAlignment="1">
      <alignment horizontal="center"/>
    </xf>
    <xf numFmtId="167" fontId="21" fillId="0" borderId="17" xfId="0" applyNumberFormat="1" applyFont="1" applyFill="1" applyBorder="1" applyAlignment="1">
      <alignment horizontal="center"/>
    </xf>
    <xf numFmtId="167" fontId="21" fillId="0" borderId="46" xfId="0" applyNumberFormat="1" applyFont="1" applyFill="1" applyBorder="1" applyAlignment="1">
      <alignment horizontal="center"/>
    </xf>
    <xf numFmtId="165" fontId="21" fillId="2" borderId="18" xfId="0" applyNumberFormat="1" applyFont="1" applyFill="1" applyBorder="1" applyAlignment="1">
      <alignment horizontal="center"/>
    </xf>
    <xf numFmtId="167" fontId="21" fillId="2" borderId="18" xfId="0" applyNumberFormat="1" applyFont="1" applyFill="1" applyBorder="1" applyAlignment="1">
      <alignment horizontal="center"/>
    </xf>
    <xf numFmtId="165" fontId="21" fillId="2" borderId="4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wrapText="1"/>
      <protection locked="0"/>
    </xf>
    <xf numFmtId="167" fontId="22" fillId="0" borderId="5" xfId="0" applyNumberFormat="1" applyFont="1" applyFill="1" applyBorder="1" applyAlignment="1" applyProtection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5" fontId="23" fillId="0" borderId="34" xfId="0" applyNumberFormat="1" applyFont="1" applyFill="1" applyBorder="1" applyAlignment="1">
      <alignment horizontal="center"/>
    </xf>
    <xf numFmtId="0" fontId="2" fillId="4" borderId="0" xfId="0" applyFont="1" applyFill="1" applyBorder="1"/>
    <xf numFmtId="165" fontId="22" fillId="0" borderId="51" xfId="0" applyNumberFormat="1" applyFont="1" applyFill="1" applyBorder="1" applyAlignment="1">
      <alignment horizontal="center"/>
    </xf>
    <xf numFmtId="164" fontId="22" fillId="0" borderId="29" xfId="0" applyNumberFormat="1" applyFont="1" applyFill="1" applyBorder="1" applyAlignment="1">
      <alignment horizontal="center"/>
    </xf>
    <xf numFmtId="165" fontId="22" fillId="0" borderId="31" xfId="0" applyNumberFormat="1" applyFont="1" applyFill="1" applyBorder="1" applyAlignment="1">
      <alignment horizontal="center"/>
    </xf>
    <xf numFmtId="165" fontId="23" fillId="0" borderId="32" xfId="0" applyNumberFormat="1" applyFont="1" applyFill="1" applyBorder="1" applyAlignment="1">
      <alignment horizontal="center"/>
    </xf>
    <xf numFmtId="165" fontId="23" fillId="0" borderId="51" xfId="0" applyNumberFormat="1" applyFont="1" applyFill="1" applyBorder="1" applyAlignment="1">
      <alignment horizontal="center"/>
    </xf>
    <xf numFmtId="165" fontId="21" fillId="0" borderId="51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7" fontId="22" fillId="0" borderId="30" xfId="0" applyNumberFormat="1" applyFont="1" applyFill="1" applyBorder="1" applyAlignment="1">
      <alignment horizontal="center"/>
    </xf>
    <xf numFmtId="167" fontId="21" fillId="3" borderId="9" xfId="0" applyNumberFormat="1" applyFont="1" applyFill="1" applyBorder="1" applyAlignment="1">
      <alignment horizontal="center"/>
    </xf>
    <xf numFmtId="165" fontId="22" fillId="2" borderId="14" xfId="0" applyNumberFormat="1" applyFont="1" applyFill="1" applyBorder="1" applyAlignment="1">
      <alignment horizontal="center"/>
    </xf>
    <xf numFmtId="165" fontId="22" fillId="0" borderId="21" xfId="0" applyNumberFormat="1" applyFont="1" applyFill="1" applyBorder="1" applyAlignment="1">
      <alignment horizontal="center"/>
    </xf>
    <xf numFmtId="165" fontId="22" fillId="2" borderId="39" xfId="0" applyNumberFormat="1" applyFont="1" applyFill="1" applyBorder="1" applyAlignment="1">
      <alignment horizontal="center"/>
    </xf>
    <xf numFmtId="165" fontId="22" fillId="2" borderId="27" xfId="0" applyNumberFormat="1" applyFont="1" applyFill="1" applyBorder="1" applyAlignment="1">
      <alignment horizontal="center"/>
    </xf>
    <xf numFmtId="165" fontId="22" fillId="2" borderId="42" xfId="0" applyNumberFormat="1" applyFont="1" applyFill="1" applyBorder="1" applyAlignment="1">
      <alignment horizontal="center"/>
    </xf>
    <xf numFmtId="167" fontId="22" fillId="2" borderId="1" xfId="0" applyNumberFormat="1" applyFont="1" applyFill="1" applyBorder="1" applyAlignment="1">
      <alignment horizontal="center"/>
    </xf>
    <xf numFmtId="167" fontId="21" fillId="2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wrapText="1"/>
    </xf>
    <xf numFmtId="165" fontId="16" fillId="0" borderId="2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left" wrapText="1"/>
    </xf>
    <xf numFmtId="0" fontId="12" fillId="2" borderId="3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204"/>
  <sheetViews>
    <sheetView showZeros="0" tabSelected="1" showOutlineSymbols="0" view="pageBreakPreview" zoomScaleNormal="85" zoomScaleSheetLayoutView="100" workbookViewId="0">
      <pane xSplit="5" ySplit="4" topLeftCell="F48" activePane="bottomRight" state="frozen"/>
      <selection pane="topRight" activeCell="F1" sqref="F1"/>
      <selection pane="bottomLeft" activeCell="A5" sqref="A5"/>
      <selection pane="bottomRight" activeCell="A210" sqref="A210"/>
    </sheetView>
  </sheetViews>
  <sheetFormatPr defaultColWidth="9.140625" defaultRowHeight="12.75" x14ac:dyDescent="0.2"/>
  <cols>
    <col min="1" max="1" width="3.42578125" style="20" customWidth="1"/>
    <col min="2" max="2" width="8" style="1" hidden="1" customWidth="1"/>
    <col min="3" max="4" width="6.140625" style="1" customWidth="1"/>
    <col min="5" max="5" width="59.28515625" style="133" customWidth="1"/>
    <col min="6" max="6" width="12.5703125" style="20" customWidth="1"/>
    <col min="7" max="7" width="11.7109375" style="20" customWidth="1"/>
    <col min="8" max="8" width="10.7109375" style="490" customWidth="1"/>
    <col min="9" max="9" width="10" style="2" customWidth="1"/>
    <col min="10" max="10" width="10.140625" style="2" customWidth="1"/>
    <col min="11" max="11" width="10" style="8" customWidth="1"/>
    <col min="12" max="12" width="12.7109375" style="20" customWidth="1"/>
    <col min="13" max="13" width="12.140625" style="485" customWidth="1"/>
    <col min="14" max="14" width="12" style="20" customWidth="1"/>
    <col min="15" max="15" width="9.85546875" style="485" customWidth="1"/>
    <col min="16" max="16" width="9.5703125" style="305" customWidth="1"/>
    <col min="17" max="17" width="9.42578125" style="20" customWidth="1"/>
    <col min="18" max="18" width="13.28515625" style="20" customWidth="1"/>
    <col min="19" max="19" width="12.42578125" style="490" customWidth="1"/>
    <col min="20" max="20" width="12" style="20" customWidth="1"/>
    <col min="21" max="21" width="10.7109375" style="20" customWidth="1"/>
    <col min="22" max="22" width="10" style="2" customWidth="1"/>
    <col min="23" max="23" width="10.42578125" style="2" customWidth="1"/>
    <col min="24" max="24" width="9.42578125" style="3" bestFit="1" customWidth="1"/>
    <col min="25" max="25" width="18.28515625" style="669" customWidth="1"/>
    <col min="26" max="26" width="21" style="3" customWidth="1"/>
    <col min="27" max="190" width="9.140625" style="3"/>
    <col min="191" max="16384" width="9.140625" style="2"/>
  </cols>
  <sheetData>
    <row r="1" spans="1:47" s="3" customFormat="1" ht="42" customHeight="1" thickBot="1" x14ac:dyDescent="0.25">
      <c r="A1" s="698" t="s">
        <v>435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454"/>
      <c r="Y1" s="454"/>
    </row>
    <row r="2" spans="1:47" s="12" customFormat="1" ht="25.5" customHeight="1" x14ac:dyDescent="0.2">
      <c r="A2" s="699" t="s">
        <v>0</v>
      </c>
      <c r="B2" s="702" t="s">
        <v>248</v>
      </c>
      <c r="C2" s="702" t="s">
        <v>131</v>
      </c>
      <c r="D2" s="702" t="s">
        <v>129</v>
      </c>
      <c r="E2" s="705" t="s">
        <v>134</v>
      </c>
      <c r="F2" s="708" t="s">
        <v>1</v>
      </c>
      <c r="G2" s="709"/>
      <c r="H2" s="709"/>
      <c r="I2" s="709"/>
      <c r="J2" s="709"/>
      <c r="K2" s="710"/>
      <c r="L2" s="714" t="s">
        <v>2</v>
      </c>
      <c r="M2" s="715"/>
      <c r="N2" s="715"/>
      <c r="O2" s="715"/>
      <c r="P2" s="715"/>
      <c r="Q2" s="715"/>
      <c r="R2" s="711" t="s">
        <v>3</v>
      </c>
      <c r="S2" s="709"/>
      <c r="T2" s="709"/>
      <c r="U2" s="709"/>
      <c r="V2" s="709"/>
      <c r="W2" s="710"/>
      <c r="X2" s="455"/>
      <c r="Y2" s="455"/>
    </row>
    <row r="3" spans="1:47" s="12" customFormat="1" ht="12.75" customHeight="1" x14ac:dyDescent="0.2">
      <c r="A3" s="700"/>
      <c r="B3" s="703"/>
      <c r="C3" s="703"/>
      <c r="D3" s="703"/>
      <c r="E3" s="706"/>
      <c r="F3" s="690" t="s">
        <v>382</v>
      </c>
      <c r="G3" s="693" t="s">
        <v>436</v>
      </c>
      <c r="H3" s="716" t="s">
        <v>437</v>
      </c>
      <c r="I3" s="696" t="s">
        <v>4</v>
      </c>
      <c r="J3" s="696" t="s">
        <v>84</v>
      </c>
      <c r="K3" s="688" t="s">
        <v>83</v>
      </c>
      <c r="L3" s="690" t="s">
        <v>383</v>
      </c>
      <c r="M3" s="712" t="s">
        <v>384</v>
      </c>
      <c r="N3" s="692" t="s">
        <v>438</v>
      </c>
      <c r="O3" s="716" t="s">
        <v>437</v>
      </c>
      <c r="P3" s="692" t="s">
        <v>84</v>
      </c>
      <c r="Q3" s="694" t="s">
        <v>83</v>
      </c>
      <c r="R3" s="690" t="s">
        <v>383</v>
      </c>
      <c r="S3" s="712" t="s">
        <v>384</v>
      </c>
      <c r="T3" s="692" t="s">
        <v>436</v>
      </c>
      <c r="U3" s="692" t="s">
        <v>437</v>
      </c>
      <c r="V3" s="696" t="s">
        <v>84</v>
      </c>
      <c r="W3" s="688" t="s">
        <v>83</v>
      </c>
      <c r="X3" s="455"/>
      <c r="Y3" s="455"/>
    </row>
    <row r="4" spans="1:47" s="12" customFormat="1" ht="57" customHeight="1" x14ac:dyDescent="0.25">
      <c r="A4" s="701"/>
      <c r="B4" s="704"/>
      <c r="C4" s="704"/>
      <c r="D4" s="704"/>
      <c r="E4" s="707"/>
      <c r="F4" s="691"/>
      <c r="G4" s="721"/>
      <c r="H4" s="712"/>
      <c r="I4" s="697"/>
      <c r="J4" s="697"/>
      <c r="K4" s="689"/>
      <c r="L4" s="691"/>
      <c r="M4" s="713"/>
      <c r="N4" s="693"/>
      <c r="O4" s="712"/>
      <c r="P4" s="693"/>
      <c r="Q4" s="695"/>
      <c r="R4" s="691"/>
      <c r="S4" s="713"/>
      <c r="T4" s="693"/>
      <c r="U4" s="693"/>
      <c r="V4" s="697"/>
      <c r="W4" s="689"/>
      <c r="Y4" s="687" t="s">
        <v>290</v>
      </c>
      <c r="Z4" s="687"/>
    </row>
    <row r="5" spans="1:47" s="256" customFormat="1" ht="18.75" customHeight="1" x14ac:dyDescent="0.25">
      <c r="A5" s="209">
        <v>1</v>
      </c>
      <c r="B5" s="210">
        <v>2</v>
      </c>
      <c r="C5" s="210">
        <v>2</v>
      </c>
      <c r="D5" s="210">
        <v>3</v>
      </c>
      <c r="E5" s="211">
        <v>4</v>
      </c>
      <c r="F5" s="279">
        <v>5</v>
      </c>
      <c r="G5" s="280">
        <v>6</v>
      </c>
      <c r="H5" s="459">
        <v>7</v>
      </c>
      <c r="I5" s="210">
        <v>8</v>
      </c>
      <c r="J5" s="210">
        <v>9</v>
      </c>
      <c r="K5" s="211">
        <v>10</v>
      </c>
      <c r="L5" s="327">
        <v>11</v>
      </c>
      <c r="M5" s="459">
        <v>12</v>
      </c>
      <c r="N5" s="280">
        <v>13</v>
      </c>
      <c r="O5" s="459">
        <v>14</v>
      </c>
      <c r="P5" s="280">
        <v>15</v>
      </c>
      <c r="Q5" s="286">
        <v>16</v>
      </c>
      <c r="R5" s="665">
        <v>17</v>
      </c>
      <c r="S5" s="459">
        <v>18</v>
      </c>
      <c r="T5" s="280">
        <v>19</v>
      </c>
      <c r="U5" s="280">
        <v>20</v>
      </c>
      <c r="V5" s="666">
        <v>21</v>
      </c>
      <c r="W5" s="667">
        <v>22</v>
      </c>
      <c r="Y5" s="383" t="s">
        <v>1</v>
      </c>
      <c r="Z5" s="384" t="s">
        <v>2</v>
      </c>
    </row>
    <row r="6" spans="1:47" s="3" customFormat="1" ht="29.25" customHeight="1" thickBot="1" x14ac:dyDescent="0.3">
      <c r="A6" s="131"/>
      <c r="B6" s="47"/>
      <c r="C6" s="47"/>
      <c r="D6" s="47"/>
      <c r="E6" s="175" t="s">
        <v>5</v>
      </c>
      <c r="F6" s="64">
        <f>SUM(F208)</f>
        <v>487607.84999999992</v>
      </c>
      <c r="G6" s="61">
        <f>SUM(G208)</f>
        <v>341324.02</v>
      </c>
      <c r="H6" s="460">
        <f>SUM(H208)</f>
        <v>310101.40000000008</v>
      </c>
      <c r="I6" s="62">
        <v>1</v>
      </c>
      <c r="J6" s="63">
        <f>H6-G6</f>
        <v>-31222.619999999937</v>
      </c>
      <c r="K6" s="95">
        <f>H6/G6</f>
        <v>0.90852498455866093</v>
      </c>
      <c r="L6" s="64">
        <f>SUM(L208)</f>
        <v>64721.099999999984</v>
      </c>
      <c r="M6" s="460">
        <f>SUM(M208)</f>
        <v>66576.100000000006</v>
      </c>
      <c r="N6" s="61">
        <f>SUM(N208)</f>
        <v>42790.200000000004</v>
      </c>
      <c r="O6" s="460">
        <f>SUM(O208)</f>
        <v>16752.899999999998</v>
      </c>
      <c r="P6" s="61">
        <f>O6-N6</f>
        <v>-26037.300000000007</v>
      </c>
      <c r="Q6" s="287">
        <f>O6/N6</f>
        <v>0.3915125425915279</v>
      </c>
      <c r="R6" s="216">
        <f>SUM(R208)</f>
        <v>552328.94999999984</v>
      </c>
      <c r="S6" s="460">
        <f>SUM(S208)</f>
        <v>554183.94999999984</v>
      </c>
      <c r="T6" s="61">
        <f>SUM(T208)</f>
        <v>384114.21999999991</v>
      </c>
      <c r="U6" s="61">
        <f>SUM(U208)</f>
        <v>326854.30000000005</v>
      </c>
      <c r="V6" s="61">
        <f>U6-T6</f>
        <v>-57259.919999999867</v>
      </c>
      <c r="W6" s="103">
        <f>U6/T6</f>
        <v>0.85092996557117861</v>
      </c>
      <c r="X6" s="10"/>
      <c r="Y6" s="382" t="str">
        <f>IF(J6&lt;=0,"",IF(J6&gt;0,"НІ"))</f>
        <v/>
      </c>
      <c r="Z6" s="382" t="str">
        <f>IF(P6&lt;=0,"",IF(P6&gt;0,"НІ"))</f>
        <v/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148" customFormat="1" ht="32.25" customHeight="1" thickBot="1" x14ac:dyDescent="0.3">
      <c r="A7" s="132"/>
      <c r="B7" s="35"/>
      <c r="C7" s="35"/>
      <c r="D7" s="35"/>
      <c r="E7" s="149" t="s">
        <v>97</v>
      </c>
      <c r="F7" s="247">
        <f>SUM(F10:F13,F19:F31,F34,F43,F49,F50,F51,F53:F56,F60,F61,F62,F63,F64,F66:F67,F68,F74,F78,F83,F86,F109,F122,F128,F154,F168,F175,F181)</f>
        <v>168584.40000000002</v>
      </c>
      <c r="G7" s="70">
        <f t="shared" ref="G7:H7" si="0">SUM(G10:G13,G19:G31,G34,G43,G49,G50,G51,G53:G56,G60,G61,G62,G63,G64,G66:G67,G68,G74,G78,G83,G86,G109,G122,G128,G154,G168,G175,G181)</f>
        <v>110598.19999999998</v>
      </c>
      <c r="H7" s="70">
        <f t="shared" si="0"/>
        <v>102927.89999999998</v>
      </c>
      <c r="I7" s="71">
        <f>H7/H6</f>
        <v>0.33191691491879738</v>
      </c>
      <c r="J7" s="72">
        <f>H7-G7</f>
        <v>-7670.3000000000029</v>
      </c>
      <c r="K7" s="94">
        <f>H7/G7</f>
        <v>0.93064715338947646</v>
      </c>
      <c r="L7" s="247">
        <f>SUM(L10:L13,L19:L31,L34,L43,L49,L50,L51,L53:L56,L60,L61,L62,L63,L64,L66:L67,L68,L74,L78,L83,L86,L109,L122,L128,L154,L168,L175,L181)</f>
        <v>5312.5</v>
      </c>
      <c r="M7" s="281">
        <f t="shared" ref="M7:O7" si="1">SUM(M10:M13,M19:M31,M34,M43,M49,M50,M51,M53:M56,M60,M61,M62,M63,M64,M66:M67,M68,M74,M78,M83,M86,M109,M122,M128,M154,M168,M175,M181)</f>
        <v>5312.5</v>
      </c>
      <c r="N7" s="281">
        <f t="shared" si="1"/>
        <v>2363.1999999999998</v>
      </c>
      <c r="O7" s="70">
        <f t="shared" si="1"/>
        <v>797.3</v>
      </c>
      <c r="P7" s="70">
        <f>O7-N7</f>
        <v>-1565.8999999999999</v>
      </c>
      <c r="Q7" s="208">
        <f>O7/N7</f>
        <v>0.33738151658767773</v>
      </c>
      <c r="R7" s="96">
        <f>SUM(F7,L7)</f>
        <v>173896.90000000002</v>
      </c>
      <c r="S7" s="374">
        <f>SUM(F7,M7)</f>
        <v>173896.90000000002</v>
      </c>
      <c r="T7" s="70">
        <f>SUM(G7,N7)</f>
        <v>112961.39999999998</v>
      </c>
      <c r="U7" s="70">
        <f>SUM(H7,O7)</f>
        <v>103725.19999999998</v>
      </c>
      <c r="V7" s="70">
        <f>U7-T7</f>
        <v>-9236.1999999999971</v>
      </c>
      <c r="W7" s="94">
        <f>U7/T7</f>
        <v>0.91823578673777062</v>
      </c>
      <c r="X7" s="146"/>
      <c r="Y7" s="382" t="str">
        <f t="shared" ref="Y7:Y76" si="2">IF(J7&lt;=0,"",IF(J7&gt;0,"НІ"))</f>
        <v/>
      </c>
      <c r="Z7" s="382" t="str">
        <f t="shared" ref="Z7:Z76" si="3">IF(P7&lt;=0,"",IF(P7&gt;0,"НІ"))</f>
        <v/>
      </c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</row>
    <row r="8" spans="1:47" s="3" customFormat="1" ht="26.25" customHeight="1" thickBot="1" x14ac:dyDescent="0.3">
      <c r="A8" s="42">
        <v>1</v>
      </c>
      <c r="B8" s="36" t="s">
        <v>6</v>
      </c>
      <c r="C8" s="36" t="s">
        <v>252</v>
      </c>
      <c r="D8" s="36"/>
      <c r="E8" s="176" t="s">
        <v>213</v>
      </c>
      <c r="F8" s="96">
        <f>SUM(F35:F45,F10:F33)</f>
        <v>87437.95</v>
      </c>
      <c r="G8" s="86">
        <f>SUM(G35:G45,G10:G33)</f>
        <v>55322.7</v>
      </c>
      <c r="H8" s="582">
        <f>SUM(H35:H45,H10:H33)</f>
        <v>49761.7</v>
      </c>
      <c r="I8" s="71">
        <f>H8/H6</f>
        <v>0.16046912397041738</v>
      </c>
      <c r="J8" s="72">
        <f>H8-G8</f>
        <v>-5561</v>
      </c>
      <c r="K8" s="94">
        <f>H8/G8</f>
        <v>0.89948068333613507</v>
      </c>
      <c r="L8" s="86">
        <f>SUM(L35:L45,L10:L33)</f>
        <v>1272</v>
      </c>
      <c r="M8" s="86">
        <f>SUM(M35:M45,M10:M33)</f>
        <v>1332.9</v>
      </c>
      <c r="N8" s="86">
        <f>SUM(N35:N45,N10:N33)</f>
        <v>842.6</v>
      </c>
      <c r="O8" s="582">
        <f>SUM(O35:O45,O10:O33)</f>
        <v>321</v>
      </c>
      <c r="P8" s="70">
        <f>O8-N8</f>
        <v>-521.6</v>
      </c>
      <c r="Q8" s="208">
        <f>O8/N8</f>
        <v>0.38096368383574647</v>
      </c>
      <c r="R8" s="96">
        <f>SUM(R35:R45,R10:R33)</f>
        <v>88709.95</v>
      </c>
      <c r="S8" s="86">
        <f>SUM(S35:S45,S10:S33)</f>
        <v>88770.849999999991</v>
      </c>
      <c r="T8" s="70">
        <f>SUM(G8,N8)</f>
        <v>56165.299999999996</v>
      </c>
      <c r="U8" s="86">
        <f>SUM(U35:U45,U10:U33)</f>
        <v>50082.700000000004</v>
      </c>
      <c r="V8" s="335">
        <f t="shared" ref="V8:V89" si="4">U8-T8</f>
        <v>-6082.5999999999913</v>
      </c>
      <c r="W8" s="94">
        <f t="shared" ref="W8:W89" si="5">U8/T8</f>
        <v>0.89170181588988229</v>
      </c>
      <c r="X8" s="15"/>
      <c r="Y8" s="382" t="str">
        <f t="shared" si="2"/>
        <v/>
      </c>
      <c r="Z8" s="382" t="str">
        <f t="shared" si="3"/>
        <v/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3" customFormat="1" ht="22.5" hidden="1" customHeight="1" thickBot="1" x14ac:dyDescent="0.3">
      <c r="A9" s="136"/>
      <c r="B9" s="137"/>
      <c r="C9" s="138" t="s">
        <v>211</v>
      </c>
      <c r="D9" s="139"/>
      <c r="E9" s="159" t="s">
        <v>212</v>
      </c>
      <c r="F9" s="268"/>
      <c r="G9" s="269"/>
      <c r="H9" s="583"/>
      <c r="I9" s="81"/>
      <c r="J9" s="89"/>
      <c r="K9" s="81"/>
      <c r="L9" s="98"/>
      <c r="M9" s="461"/>
      <c r="N9" s="98"/>
      <c r="O9" s="461"/>
      <c r="P9" s="221"/>
      <c r="Q9" s="225"/>
      <c r="R9" s="273"/>
      <c r="S9" s="467"/>
      <c r="T9" s="83"/>
      <c r="U9" s="83"/>
      <c r="V9" s="83"/>
      <c r="W9" s="94" t="e">
        <f t="shared" si="5"/>
        <v>#DIV/0!</v>
      </c>
      <c r="X9" s="15"/>
      <c r="Y9" s="382" t="str">
        <f t="shared" si="2"/>
        <v/>
      </c>
      <c r="Z9" s="382" t="str">
        <f t="shared" si="3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3" customHeight="1" x14ac:dyDescent="0.25">
      <c r="A10" s="43"/>
      <c r="B10" s="32" t="s">
        <v>7</v>
      </c>
      <c r="C10" s="32" t="s">
        <v>205</v>
      </c>
      <c r="D10" s="141">
        <v>1030</v>
      </c>
      <c r="E10" s="251" t="s">
        <v>328</v>
      </c>
      <c r="F10" s="520">
        <v>6388</v>
      </c>
      <c r="G10" s="218">
        <v>3955.5</v>
      </c>
      <c r="H10" s="584">
        <v>3955.5</v>
      </c>
      <c r="I10" s="270">
        <f>H10/H6</f>
        <v>1.2755505134772043E-2</v>
      </c>
      <c r="J10" s="224">
        <f>H10-G10</f>
        <v>0</v>
      </c>
      <c r="K10" s="271">
        <f>H10/G10</f>
        <v>1</v>
      </c>
      <c r="L10" s="229"/>
      <c r="M10" s="462"/>
      <c r="N10" s="140"/>
      <c r="O10" s="584"/>
      <c r="P10" s="140"/>
      <c r="Q10" s="670"/>
      <c r="R10" s="229">
        <f t="shared" ref="R10:R89" si="6">SUM(F10,L10)</f>
        <v>6388</v>
      </c>
      <c r="S10" s="462">
        <f t="shared" ref="S10:S89" si="7">SUM(F10,M10)</f>
        <v>6388</v>
      </c>
      <c r="T10" s="140">
        <f>SUM(G10,N10)</f>
        <v>3955.5</v>
      </c>
      <c r="U10" s="140">
        <f t="shared" ref="U10:U89" si="8">SUM(H10,O10)</f>
        <v>3955.5</v>
      </c>
      <c r="V10" s="140">
        <f t="shared" si="4"/>
        <v>0</v>
      </c>
      <c r="W10" s="681">
        <f t="shared" si="5"/>
        <v>1</v>
      </c>
      <c r="X10" s="15"/>
      <c r="Y10" s="382" t="str">
        <f t="shared" si="2"/>
        <v/>
      </c>
      <c r="Z10" s="382" t="str">
        <f t="shared" si="3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31.5" customHeight="1" x14ac:dyDescent="0.25">
      <c r="A11" s="44"/>
      <c r="B11" s="28" t="s">
        <v>8</v>
      </c>
      <c r="C11" s="28" t="s">
        <v>206</v>
      </c>
      <c r="D11" s="29" t="s">
        <v>209</v>
      </c>
      <c r="E11" s="254" t="s">
        <v>210</v>
      </c>
      <c r="F11" s="230">
        <v>6192</v>
      </c>
      <c r="G11" s="185">
        <v>2223.3000000000002</v>
      </c>
      <c r="H11" s="457">
        <v>2223.3000000000002</v>
      </c>
      <c r="I11" s="77">
        <f>H11/H6</f>
        <v>7.1695903340004254E-3</v>
      </c>
      <c r="J11" s="74">
        <f>H11-G11</f>
        <v>0</v>
      </c>
      <c r="K11" s="104">
        <f>H11/G11</f>
        <v>1</v>
      </c>
      <c r="L11" s="212"/>
      <c r="M11" s="387"/>
      <c r="N11" s="79"/>
      <c r="O11" s="457"/>
      <c r="P11" s="79"/>
      <c r="Q11" s="289"/>
      <c r="R11" s="213">
        <f t="shared" si="6"/>
        <v>6192</v>
      </c>
      <c r="S11" s="387">
        <f t="shared" si="7"/>
        <v>6192</v>
      </c>
      <c r="T11" s="79">
        <f>SUM(G11,N11)</f>
        <v>2223.3000000000002</v>
      </c>
      <c r="U11" s="79">
        <f t="shared" si="8"/>
        <v>2223.3000000000002</v>
      </c>
      <c r="V11" s="79">
        <f t="shared" si="4"/>
        <v>0</v>
      </c>
      <c r="W11" s="92">
        <f t="shared" si="5"/>
        <v>1</v>
      </c>
      <c r="X11" s="15"/>
      <c r="Y11" s="382" t="str">
        <f t="shared" si="2"/>
        <v/>
      </c>
      <c r="Z11" s="382" t="str">
        <f t="shared" si="3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0.75" hidden="1" customHeight="1" x14ac:dyDescent="0.25">
      <c r="A12" s="44">
        <v>0</v>
      </c>
      <c r="B12" s="142"/>
      <c r="C12" s="28" t="s">
        <v>214</v>
      </c>
      <c r="D12" s="29"/>
      <c r="E12" s="254" t="s">
        <v>215</v>
      </c>
      <c r="F12" s="230"/>
      <c r="G12" s="230"/>
      <c r="H12" s="457"/>
      <c r="I12" s="77"/>
      <c r="J12" s="74"/>
      <c r="K12" s="104"/>
      <c r="L12" s="230"/>
      <c r="M12" s="457"/>
      <c r="N12" s="76"/>
      <c r="O12" s="457"/>
      <c r="P12" s="79"/>
      <c r="Q12" s="289"/>
      <c r="R12" s="213"/>
      <c r="S12" s="387"/>
      <c r="T12" s="79"/>
      <c r="U12" s="79"/>
      <c r="V12" s="79"/>
      <c r="W12" s="181" t="e">
        <f t="shared" si="5"/>
        <v>#DIV/0!</v>
      </c>
      <c r="X12" s="15"/>
      <c r="Y12" s="382" t="str">
        <f t="shared" si="2"/>
        <v/>
      </c>
      <c r="Z12" s="382" t="str">
        <f t="shared" si="3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42.75" customHeight="1" x14ac:dyDescent="0.25">
      <c r="A13" s="44"/>
      <c r="B13" s="28" t="s">
        <v>109</v>
      </c>
      <c r="C13" s="28" t="s">
        <v>329</v>
      </c>
      <c r="D13" s="29" t="s">
        <v>209</v>
      </c>
      <c r="E13" s="253" t="s">
        <v>216</v>
      </c>
      <c r="F13" s="230">
        <v>29</v>
      </c>
      <c r="G13" s="185">
        <v>12.5</v>
      </c>
      <c r="H13" s="457">
        <v>12.5</v>
      </c>
      <c r="I13" s="77">
        <f>H13/H6</f>
        <v>4.0309395571900021E-5</v>
      </c>
      <c r="J13" s="74">
        <f>H13-G13</f>
        <v>0</v>
      </c>
      <c r="K13" s="104">
        <f>H13/G13</f>
        <v>1</v>
      </c>
      <c r="L13" s="212"/>
      <c r="M13" s="387"/>
      <c r="N13" s="79"/>
      <c r="O13" s="457"/>
      <c r="P13" s="79"/>
      <c r="Q13" s="289"/>
      <c r="R13" s="213">
        <f>SUM(F13,L13)</f>
        <v>29</v>
      </c>
      <c r="S13" s="387">
        <f t="shared" ref="S13:U13" si="9">SUM(F13,M13)</f>
        <v>29</v>
      </c>
      <c r="T13" s="79">
        <f t="shared" si="9"/>
        <v>12.5</v>
      </c>
      <c r="U13" s="79">
        <f t="shared" si="9"/>
        <v>12.5</v>
      </c>
      <c r="V13" s="79">
        <f>U13-T13</f>
        <v>0</v>
      </c>
      <c r="W13" s="92">
        <f t="shared" si="5"/>
        <v>1</v>
      </c>
      <c r="X13" s="15"/>
      <c r="Y13" s="382" t="str">
        <f t="shared" si="2"/>
        <v/>
      </c>
      <c r="Z13" s="382" t="str">
        <f t="shared" si="3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" hidden="1" customHeight="1" x14ac:dyDescent="0.25">
      <c r="A14" s="44"/>
      <c r="B14" s="28"/>
      <c r="C14" s="33" t="s">
        <v>231</v>
      </c>
      <c r="D14" s="143" t="s">
        <v>207</v>
      </c>
      <c r="E14" s="314" t="s">
        <v>232</v>
      </c>
      <c r="F14" s="230"/>
      <c r="G14" s="230"/>
      <c r="H14" s="457"/>
      <c r="I14" s="77"/>
      <c r="J14" s="74"/>
      <c r="K14" s="104"/>
      <c r="L14" s="212"/>
      <c r="M14" s="387"/>
      <c r="N14" s="79"/>
      <c r="O14" s="457"/>
      <c r="P14" s="79"/>
      <c r="Q14" s="289"/>
      <c r="R14" s="213"/>
      <c r="S14" s="387"/>
      <c r="T14" s="79"/>
      <c r="U14" s="79"/>
      <c r="V14" s="79"/>
      <c r="W14" s="181" t="e">
        <f t="shared" si="5"/>
        <v>#DIV/0!</v>
      </c>
      <c r="X14" s="15"/>
      <c r="Y14" s="382" t="str">
        <f t="shared" si="2"/>
        <v/>
      </c>
      <c r="Z14" s="382" t="str">
        <f t="shared" si="3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35.25" customHeight="1" x14ac:dyDescent="0.25">
      <c r="A15" s="44"/>
      <c r="B15" s="28" t="s">
        <v>264</v>
      </c>
      <c r="C15" s="33" t="s">
        <v>265</v>
      </c>
      <c r="D15" s="143" t="s">
        <v>207</v>
      </c>
      <c r="E15" s="312" t="s">
        <v>330</v>
      </c>
      <c r="F15" s="517">
        <v>85</v>
      </c>
      <c r="G15" s="76">
        <v>50</v>
      </c>
      <c r="H15" s="457">
        <v>14.8</v>
      </c>
      <c r="I15" s="77">
        <f>H15/H6</f>
        <v>4.7726324357129626E-5</v>
      </c>
      <c r="J15" s="74">
        <f>H15-G15</f>
        <v>-35.200000000000003</v>
      </c>
      <c r="K15" s="104">
        <f>H15/G15</f>
        <v>0.29600000000000004</v>
      </c>
      <c r="L15" s="212"/>
      <c r="M15" s="387"/>
      <c r="N15" s="79"/>
      <c r="O15" s="457"/>
      <c r="P15" s="79"/>
      <c r="Q15" s="289"/>
      <c r="R15" s="213">
        <f>SUM(F15,L15)</f>
        <v>85</v>
      </c>
      <c r="S15" s="387">
        <f t="shared" ref="S15" si="10">SUM(F15,M15)</f>
        <v>85</v>
      </c>
      <c r="T15" s="79">
        <f t="shared" ref="T15" si="11">SUM(G15,N15)</f>
        <v>50</v>
      </c>
      <c r="U15" s="79">
        <f t="shared" ref="U15" si="12">SUM(H15,O15)</f>
        <v>14.8</v>
      </c>
      <c r="V15" s="79">
        <f>U15-T15</f>
        <v>-35.200000000000003</v>
      </c>
      <c r="W15" s="92">
        <f t="shared" si="5"/>
        <v>0.29600000000000004</v>
      </c>
      <c r="X15" s="15"/>
      <c r="Y15" s="382" t="str">
        <f t="shared" si="2"/>
        <v/>
      </c>
      <c r="Z15" s="382" t="str">
        <f t="shared" si="3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7" customHeight="1" x14ac:dyDescent="0.25">
      <c r="A16" s="44"/>
      <c r="B16" s="28" t="s">
        <v>268</v>
      </c>
      <c r="C16" s="33" t="s">
        <v>331</v>
      </c>
      <c r="D16" s="143" t="s">
        <v>208</v>
      </c>
      <c r="E16" s="313" t="s">
        <v>267</v>
      </c>
      <c r="F16" s="230">
        <v>488.5</v>
      </c>
      <c r="G16" s="185">
        <v>422.4</v>
      </c>
      <c r="H16" s="457">
        <v>363.5</v>
      </c>
      <c r="I16" s="77">
        <f>H16/H6</f>
        <v>1.1721972232308525E-3</v>
      </c>
      <c r="J16" s="74">
        <f>H16-G16</f>
        <v>-58.899999999999977</v>
      </c>
      <c r="K16" s="104">
        <f>H16/G16</f>
        <v>0.86055871212121215</v>
      </c>
      <c r="L16" s="212"/>
      <c r="M16" s="387"/>
      <c r="N16" s="79"/>
      <c r="O16" s="457"/>
      <c r="P16" s="79"/>
      <c r="Q16" s="289"/>
      <c r="R16" s="213">
        <f>SUM(F16,L16)</f>
        <v>488.5</v>
      </c>
      <c r="S16" s="387">
        <f t="shared" ref="S16" si="13">SUM(F16,M16)</f>
        <v>488.5</v>
      </c>
      <c r="T16" s="79">
        <f t="shared" ref="T16" si="14">SUM(G16,N16)</f>
        <v>422.4</v>
      </c>
      <c r="U16" s="79">
        <f t="shared" ref="U16" si="15">SUM(H16,O16)</f>
        <v>363.5</v>
      </c>
      <c r="V16" s="79">
        <f>U16-T16</f>
        <v>-58.899999999999977</v>
      </c>
      <c r="W16" s="92">
        <f t="shared" si="5"/>
        <v>0.86055871212121215</v>
      </c>
      <c r="X16" s="15"/>
      <c r="Y16" s="382" t="str">
        <f t="shared" si="2"/>
        <v/>
      </c>
      <c r="Z16" s="382" t="str">
        <f t="shared" si="3"/>
        <v/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30.75" customHeight="1" x14ac:dyDescent="0.25">
      <c r="A17" s="44"/>
      <c r="B17" s="28" t="s">
        <v>29</v>
      </c>
      <c r="C17" s="28" t="s">
        <v>266</v>
      </c>
      <c r="D17" s="29" t="s">
        <v>208</v>
      </c>
      <c r="E17" s="253" t="s">
        <v>233</v>
      </c>
      <c r="F17" s="230">
        <v>2600.5</v>
      </c>
      <c r="G17" s="185">
        <v>1497.7</v>
      </c>
      <c r="H17" s="457">
        <v>1435.7</v>
      </c>
      <c r="I17" s="77">
        <f>H17/H6</f>
        <v>4.6297759378061487E-3</v>
      </c>
      <c r="J17" s="74">
        <f>H17-G17</f>
        <v>-62</v>
      </c>
      <c r="K17" s="104">
        <f>H17/G17</f>
        <v>0.95860319156039264</v>
      </c>
      <c r="L17" s="212"/>
      <c r="M17" s="387"/>
      <c r="N17" s="79"/>
      <c r="O17" s="457"/>
      <c r="P17" s="79"/>
      <c r="Q17" s="289"/>
      <c r="R17" s="213">
        <f>SUM(F17,L17)</f>
        <v>2600.5</v>
      </c>
      <c r="S17" s="387">
        <f>SUM(F17,M17)</f>
        <v>2600.5</v>
      </c>
      <c r="T17" s="79">
        <f>SUM(G17,N17)</f>
        <v>1497.7</v>
      </c>
      <c r="U17" s="79">
        <f>SUM(H17,O17)</f>
        <v>1435.7</v>
      </c>
      <c r="V17" s="79">
        <f>U17-T17</f>
        <v>-62</v>
      </c>
      <c r="W17" s="92">
        <f t="shared" si="5"/>
        <v>0.95860319156039264</v>
      </c>
      <c r="X17" s="15"/>
      <c r="Y17" s="382" t="str">
        <f t="shared" si="2"/>
        <v/>
      </c>
      <c r="Z17" s="382" t="str">
        <f t="shared" si="3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7" hidden="1" customHeight="1" x14ac:dyDescent="0.25">
      <c r="A18" s="44"/>
      <c r="B18" s="28"/>
      <c r="C18" s="28" t="s">
        <v>234</v>
      </c>
      <c r="D18" s="29"/>
      <c r="E18" s="253" t="s">
        <v>235</v>
      </c>
      <c r="F18" s="230"/>
      <c r="G18" s="230"/>
      <c r="H18" s="457"/>
      <c r="I18" s="77"/>
      <c r="J18" s="74"/>
      <c r="K18" s="104"/>
      <c r="L18" s="212"/>
      <c r="M18" s="387"/>
      <c r="N18" s="79"/>
      <c r="O18" s="457"/>
      <c r="P18" s="79"/>
      <c r="Q18" s="289"/>
      <c r="R18" s="213"/>
      <c r="S18" s="387"/>
      <c r="T18" s="79"/>
      <c r="U18" s="79"/>
      <c r="V18" s="79"/>
      <c r="W18" s="181" t="e">
        <f t="shared" si="5"/>
        <v>#DIV/0!</v>
      </c>
      <c r="X18" s="15"/>
      <c r="Y18" s="382" t="str">
        <f t="shared" si="2"/>
        <v/>
      </c>
      <c r="Z18" s="382" t="str">
        <f t="shared" si="3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4"/>
      <c r="B19" s="28" t="s">
        <v>9</v>
      </c>
      <c r="C19" s="28" t="s">
        <v>217</v>
      </c>
      <c r="D19" s="29" t="s">
        <v>218</v>
      </c>
      <c r="E19" s="311" t="s">
        <v>219</v>
      </c>
      <c r="F19" s="517">
        <v>487.2</v>
      </c>
      <c r="G19" s="76">
        <v>334.9</v>
      </c>
      <c r="H19" s="457">
        <v>266.60000000000002</v>
      </c>
      <c r="I19" s="77">
        <f>H19/H6</f>
        <v>8.5971878875748368E-4</v>
      </c>
      <c r="J19" s="74">
        <f t="shared" ref="J19:J34" si="16">H19-G19</f>
        <v>-68.299999999999955</v>
      </c>
      <c r="K19" s="104">
        <f t="shared" ref="K19:K34" si="17">H19/G19</f>
        <v>0.79605852493281593</v>
      </c>
      <c r="L19" s="212"/>
      <c r="M19" s="387"/>
      <c r="N19" s="79"/>
      <c r="O19" s="457"/>
      <c r="P19" s="79"/>
      <c r="Q19" s="289"/>
      <c r="R19" s="213">
        <f t="shared" si="6"/>
        <v>487.2</v>
      </c>
      <c r="S19" s="387">
        <f t="shared" si="7"/>
        <v>487.2</v>
      </c>
      <c r="T19" s="79">
        <f t="shared" ref="T19:T26" si="18">SUM(G19,N19)</f>
        <v>334.9</v>
      </c>
      <c r="U19" s="79">
        <f t="shared" si="8"/>
        <v>266.60000000000002</v>
      </c>
      <c r="V19" s="79">
        <f t="shared" si="4"/>
        <v>-68.299999999999955</v>
      </c>
      <c r="W19" s="92">
        <f t="shared" si="5"/>
        <v>0.79605852493281593</v>
      </c>
      <c r="X19" s="15"/>
      <c r="Y19" s="382" t="str">
        <f t="shared" si="2"/>
        <v/>
      </c>
      <c r="Z19" s="382" t="str">
        <f t="shared" si="3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4"/>
      <c r="B20" s="28"/>
      <c r="C20" s="28" t="s">
        <v>220</v>
      </c>
      <c r="D20" s="29" t="s">
        <v>218</v>
      </c>
      <c r="E20" s="503" t="s">
        <v>230</v>
      </c>
      <c r="F20" s="517">
        <v>72.2</v>
      </c>
      <c r="G20" s="76">
        <v>66.2</v>
      </c>
      <c r="H20" s="457">
        <v>66.2</v>
      </c>
      <c r="I20" s="77">
        <f>H20/H6</f>
        <v>2.1347855894878251E-4</v>
      </c>
      <c r="J20" s="74">
        <f t="shared" ref="J20" si="19">H20-G20</f>
        <v>0</v>
      </c>
      <c r="K20" s="104">
        <f t="shared" ref="K20" si="20">H20/G20</f>
        <v>1</v>
      </c>
      <c r="L20" s="212"/>
      <c r="M20" s="387"/>
      <c r="N20" s="79"/>
      <c r="O20" s="457"/>
      <c r="P20" s="79"/>
      <c r="Q20" s="289"/>
      <c r="R20" s="213">
        <f t="shared" ref="R20" si="21">SUM(F20,L20)</f>
        <v>72.2</v>
      </c>
      <c r="S20" s="387">
        <f t="shared" ref="S20" si="22">SUM(F20,M20)</f>
        <v>72.2</v>
      </c>
      <c r="T20" s="79">
        <f t="shared" ref="T20" si="23">SUM(G20,N20)</f>
        <v>66.2</v>
      </c>
      <c r="U20" s="79">
        <f t="shared" ref="U20" si="24">SUM(H20,O20)</f>
        <v>66.2</v>
      </c>
      <c r="V20" s="79">
        <f t="shared" ref="V20" si="25">U20-T20</f>
        <v>0</v>
      </c>
      <c r="W20" s="92">
        <f t="shared" si="5"/>
        <v>1</v>
      </c>
      <c r="X20" s="15"/>
      <c r="Y20" s="382" t="str">
        <f t="shared" ref="Y20" si="26">IF(J20&lt;=0,"",IF(J20&gt;0,"НІ"))</f>
        <v/>
      </c>
      <c r="Z20" s="382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4"/>
      <c r="B21" s="28" t="s">
        <v>10</v>
      </c>
      <c r="C21" s="28" t="s">
        <v>221</v>
      </c>
      <c r="D21" s="29" t="s">
        <v>218</v>
      </c>
      <c r="E21" s="254" t="s">
        <v>222</v>
      </c>
      <c r="F21" s="230">
        <v>30370</v>
      </c>
      <c r="G21" s="185">
        <v>19561.2</v>
      </c>
      <c r="H21" s="457">
        <v>17038.8</v>
      </c>
      <c r="I21" s="77">
        <f>H21/H6</f>
        <v>5.4945898341639203E-2</v>
      </c>
      <c r="J21" s="74">
        <f t="shared" si="16"/>
        <v>-2522.4000000000015</v>
      </c>
      <c r="K21" s="104">
        <f t="shared" si="17"/>
        <v>0.87105085577571917</v>
      </c>
      <c r="L21" s="212"/>
      <c r="M21" s="387"/>
      <c r="N21" s="79"/>
      <c r="O21" s="457"/>
      <c r="P21" s="79"/>
      <c r="Q21" s="289"/>
      <c r="R21" s="213">
        <f t="shared" si="6"/>
        <v>30370</v>
      </c>
      <c r="S21" s="387">
        <f t="shared" si="7"/>
        <v>30370</v>
      </c>
      <c r="T21" s="79">
        <f t="shared" si="18"/>
        <v>19561.2</v>
      </c>
      <c r="U21" s="79">
        <f t="shared" si="8"/>
        <v>17038.8</v>
      </c>
      <c r="V21" s="79">
        <f t="shared" si="4"/>
        <v>-2522.4000000000015</v>
      </c>
      <c r="W21" s="92">
        <f t="shared" si="5"/>
        <v>0.87105085577571917</v>
      </c>
      <c r="X21" s="15"/>
      <c r="Y21" s="382" t="str">
        <f t="shared" si="2"/>
        <v/>
      </c>
      <c r="Z21" s="382" t="str">
        <f t="shared" si="3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1.5" customHeight="1" x14ac:dyDescent="0.25">
      <c r="A22" s="44"/>
      <c r="B22" s="28" t="s">
        <v>11</v>
      </c>
      <c r="C22" s="28" t="s">
        <v>223</v>
      </c>
      <c r="D22" s="29" t="s">
        <v>218</v>
      </c>
      <c r="E22" s="254" t="s">
        <v>224</v>
      </c>
      <c r="F22" s="517">
        <v>1663</v>
      </c>
      <c r="G22" s="76">
        <v>1075.4000000000001</v>
      </c>
      <c r="H22" s="457">
        <v>1009.7</v>
      </c>
      <c r="I22" s="77">
        <f>H22/H6</f>
        <v>3.2560317367157959E-3</v>
      </c>
      <c r="J22" s="74">
        <f t="shared" si="16"/>
        <v>-65.700000000000045</v>
      </c>
      <c r="K22" s="104">
        <f t="shared" si="17"/>
        <v>0.93890645341268364</v>
      </c>
      <c r="L22" s="212"/>
      <c r="M22" s="387"/>
      <c r="N22" s="79"/>
      <c r="O22" s="457"/>
      <c r="P22" s="79"/>
      <c r="Q22" s="289"/>
      <c r="R22" s="213">
        <f t="shared" si="6"/>
        <v>1663</v>
      </c>
      <c r="S22" s="387">
        <f>SUM(F22,M22)</f>
        <v>1663</v>
      </c>
      <c r="T22" s="79">
        <f t="shared" si="18"/>
        <v>1075.4000000000001</v>
      </c>
      <c r="U22" s="79">
        <f t="shared" si="8"/>
        <v>1009.7</v>
      </c>
      <c r="V22" s="79">
        <f t="shared" si="4"/>
        <v>-65.700000000000045</v>
      </c>
      <c r="W22" s="92">
        <f t="shared" si="5"/>
        <v>0.93890645341268364</v>
      </c>
      <c r="X22" s="15"/>
      <c r="Y22" s="382" t="str">
        <f t="shared" si="2"/>
        <v/>
      </c>
      <c r="Z22" s="382" t="str">
        <f t="shared" si="3"/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24.75" customHeight="1" x14ac:dyDescent="0.25">
      <c r="A23" s="44"/>
      <c r="B23" s="28" t="s">
        <v>12</v>
      </c>
      <c r="C23" s="28" t="s">
        <v>225</v>
      </c>
      <c r="D23" s="29" t="s">
        <v>218</v>
      </c>
      <c r="E23" s="254" t="s">
        <v>226</v>
      </c>
      <c r="F23" s="517">
        <v>2765.8</v>
      </c>
      <c r="G23" s="76">
        <v>1706.3</v>
      </c>
      <c r="H23" s="457">
        <v>1622.6</v>
      </c>
      <c r="I23" s="77">
        <f>H23/H6</f>
        <v>5.2324820203971971E-3</v>
      </c>
      <c r="J23" s="74">
        <f t="shared" si="16"/>
        <v>-83.700000000000045</v>
      </c>
      <c r="K23" s="104">
        <f t="shared" si="17"/>
        <v>0.95094649241047879</v>
      </c>
      <c r="L23" s="212"/>
      <c r="M23" s="387"/>
      <c r="N23" s="79"/>
      <c r="O23" s="457"/>
      <c r="P23" s="79"/>
      <c r="Q23" s="289"/>
      <c r="R23" s="213">
        <f t="shared" si="6"/>
        <v>2765.8</v>
      </c>
      <c r="S23" s="387">
        <f t="shared" si="7"/>
        <v>2765.8</v>
      </c>
      <c r="T23" s="79">
        <f t="shared" si="18"/>
        <v>1706.3</v>
      </c>
      <c r="U23" s="79">
        <f t="shared" si="8"/>
        <v>1622.6</v>
      </c>
      <c r="V23" s="79">
        <f t="shared" si="4"/>
        <v>-83.700000000000045</v>
      </c>
      <c r="W23" s="92">
        <f t="shared" si="5"/>
        <v>0.95094649241047879</v>
      </c>
      <c r="X23" s="15"/>
      <c r="Y23" s="382" t="str">
        <f t="shared" si="2"/>
        <v/>
      </c>
      <c r="Z23" s="382" t="str">
        <f t="shared" si="3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24.75" customHeight="1" x14ac:dyDescent="0.25">
      <c r="A24" s="44"/>
      <c r="B24" s="28" t="s">
        <v>52</v>
      </c>
      <c r="C24" s="28" t="s">
        <v>227</v>
      </c>
      <c r="D24" s="29">
        <v>1040</v>
      </c>
      <c r="E24" s="254" t="s">
        <v>228</v>
      </c>
      <c r="F24" s="517">
        <v>657.8</v>
      </c>
      <c r="G24" s="76">
        <v>406.7</v>
      </c>
      <c r="H24" s="457">
        <v>142.9</v>
      </c>
      <c r="I24" s="77">
        <f>H24/H6</f>
        <v>4.6081701017796104E-4</v>
      </c>
      <c r="J24" s="74">
        <f t="shared" si="16"/>
        <v>-263.79999999999995</v>
      </c>
      <c r="K24" s="104">
        <f t="shared" si="17"/>
        <v>0.35136464224243918</v>
      </c>
      <c r="L24" s="212"/>
      <c r="M24" s="387"/>
      <c r="N24" s="79"/>
      <c r="O24" s="457"/>
      <c r="P24" s="79"/>
      <c r="Q24" s="289"/>
      <c r="R24" s="213">
        <f t="shared" si="6"/>
        <v>657.8</v>
      </c>
      <c r="S24" s="387">
        <f t="shared" si="7"/>
        <v>657.8</v>
      </c>
      <c r="T24" s="79">
        <f t="shared" si="18"/>
        <v>406.7</v>
      </c>
      <c r="U24" s="79">
        <f t="shared" si="8"/>
        <v>142.9</v>
      </c>
      <c r="V24" s="79">
        <f t="shared" si="4"/>
        <v>-263.79999999999995</v>
      </c>
      <c r="W24" s="92">
        <f t="shared" si="5"/>
        <v>0.35136464224243918</v>
      </c>
      <c r="X24" s="15"/>
      <c r="Y24" s="382" t="str">
        <f t="shared" si="2"/>
        <v/>
      </c>
      <c r="Z24" s="382" t="str">
        <f t="shared" si="3"/>
        <v/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24.75" customHeight="1" x14ac:dyDescent="0.25">
      <c r="A25" s="44"/>
      <c r="B25" s="28" t="s">
        <v>67</v>
      </c>
      <c r="C25" s="28" t="s">
        <v>229</v>
      </c>
      <c r="D25" s="29">
        <v>1040</v>
      </c>
      <c r="E25" s="255" t="s">
        <v>332</v>
      </c>
      <c r="F25" s="517">
        <v>7785.4</v>
      </c>
      <c r="G25" s="76">
        <v>4890.1000000000004</v>
      </c>
      <c r="H25" s="457">
        <v>4381</v>
      </c>
      <c r="I25" s="77">
        <f>H25/H6</f>
        <v>1.4127636960039519E-2</v>
      </c>
      <c r="J25" s="74">
        <f t="shared" si="16"/>
        <v>-509.10000000000036</v>
      </c>
      <c r="K25" s="104">
        <f t="shared" si="17"/>
        <v>0.89589169955624626</v>
      </c>
      <c r="L25" s="212"/>
      <c r="M25" s="387"/>
      <c r="N25" s="79"/>
      <c r="O25" s="457"/>
      <c r="P25" s="79"/>
      <c r="Q25" s="289"/>
      <c r="R25" s="213">
        <f t="shared" si="6"/>
        <v>7785.4</v>
      </c>
      <c r="S25" s="387">
        <f t="shared" si="7"/>
        <v>7785.4</v>
      </c>
      <c r="T25" s="79">
        <f t="shared" si="18"/>
        <v>4890.1000000000004</v>
      </c>
      <c r="U25" s="79">
        <f t="shared" si="8"/>
        <v>4381</v>
      </c>
      <c r="V25" s="79">
        <f t="shared" si="4"/>
        <v>-509.10000000000036</v>
      </c>
      <c r="W25" s="92">
        <f t="shared" si="5"/>
        <v>0.89589169955624626</v>
      </c>
      <c r="X25" s="15"/>
      <c r="Y25" s="382" t="str">
        <f t="shared" si="2"/>
        <v/>
      </c>
      <c r="Z25" s="382" t="str">
        <f t="shared" si="3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32.25" customHeight="1" x14ac:dyDescent="0.25">
      <c r="A26" s="44"/>
      <c r="B26" s="28" t="s">
        <v>13</v>
      </c>
      <c r="C26" s="28" t="s">
        <v>333</v>
      </c>
      <c r="D26" s="29" t="s">
        <v>239</v>
      </c>
      <c r="E26" s="504" t="s">
        <v>334</v>
      </c>
      <c r="F26" s="517">
        <v>8636</v>
      </c>
      <c r="G26" s="76">
        <v>5841</v>
      </c>
      <c r="H26" s="457">
        <v>5841</v>
      </c>
      <c r="I26" s="77">
        <f>H26/H6</f>
        <v>1.883577436283744E-2</v>
      </c>
      <c r="J26" s="74">
        <f t="shared" si="16"/>
        <v>0</v>
      </c>
      <c r="K26" s="104">
        <f t="shared" si="17"/>
        <v>1</v>
      </c>
      <c r="L26" s="212"/>
      <c r="M26" s="387"/>
      <c r="N26" s="79"/>
      <c r="O26" s="457"/>
      <c r="P26" s="79"/>
      <c r="Q26" s="289"/>
      <c r="R26" s="213">
        <f t="shared" si="6"/>
        <v>8636</v>
      </c>
      <c r="S26" s="387">
        <f t="shared" si="7"/>
        <v>8636</v>
      </c>
      <c r="T26" s="79">
        <f t="shared" si="18"/>
        <v>5841</v>
      </c>
      <c r="U26" s="79">
        <f t="shared" si="8"/>
        <v>5841</v>
      </c>
      <c r="V26" s="79">
        <f t="shared" si="4"/>
        <v>0</v>
      </c>
      <c r="W26" s="92">
        <f t="shared" si="5"/>
        <v>1</v>
      </c>
      <c r="X26" s="15"/>
      <c r="Y26" s="382" t="str">
        <f t="shared" si="2"/>
        <v/>
      </c>
      <c r="Z26" s="382" t="str">
        <f t="shared" si="3"/>
        <v/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48" customHeight="1" x14ac:dyDescent="0.25">
      <c r="A27" s="44"/>
      <c r="B27" s="28"/>
      <c r="C27" s="28" t="s">
        <v>377</v>
      </c>
      <c r="D27" s="29" t="s">
        <v>239</v>
      </c>
      <c r="E27" s="504" t="s">
        <v>376</v>
      </c>
      <c r="F27" s="517">
        <v>1394</v>
      </c>
      <c r="G27" s="76">
        <v>910.1</v>
      </c>
      <c r="H27" s="457">
        <v>828.7</v>
      </c>
      <c r="I27" s="77">
        <f>H27/H6</f>
        <v>2.6723516888346836E-3</v>
      </c>
      <c r="J27" s="74">
        <f t="shared" ref="J27" si="27">H27-G27</f>
        <v>-81.399999999999977</v>
      </c>
      <c r="K27" s="104">
        <f t="shared" ref="K27" si="28">H27/G27</f>
        <v>0.91055927920008795</v>
      </c>
      <c r="L27" s="212"/>
      <c r="M27" s="387"/>
      <c r="N27" s="79"/>
      <c r="O27" s="457"/>
      <c r="P27" s="79"/>
      <c r="Q27" s="289"/>
      <c r="R27" s="213">
        <f t="shared" ref="R27" si="29">SUM(F27,L27)</f>
        <v>1394</v>
      </c>
      <c r="S27" s="387">
        <f t="shared" ref="S27" si="30">SUM(F27,M27)</f>
        <v>1394</v>
      </c>
      <c r="T27" s="79">
        <f t="shared" ref="T27" si="31">SUM(G27,N27)</f>
        <v>910.1</v>
      </c>
      <c r="U27" s="79">
        <f t="shared" ref="U27" si="32">SUM(H27,O27)</f>
        <v>828.7</v>
      </c>
      <c r="V27" s="79">
        <f t="shared" ref="V27" si="33">U27-T27</f>
        <v>-81.399999999999977</v>
      </c>
      <c r="W27" s="92">
        <f t="shared" si="5"/>
        <v>0.91055927920008795</v>
      </c>
      <c r="X27" s="15"/>
      <c r="Y27" s="382"/>
      <c r="Z27" s="38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31.5" customHeight="1" x14ac:dyDescent="0.25">
      <c r="A28" s="44"/>
      <c r="B28" s="28" t="s">
        <v>14</v>
      </c>
      <c r="C28" s="28" t="s">
        <v>335</v>
      </c>
      <c r="D28" s="27">
        <v>1010</v>
      </c>
      <c r="E28" s="504" t="s">
        <v>336</v>
      </c>
      <c r="F28" s="517">
        <v>1005</v>
      </c>
      <c r="G28" s="76">
        <v>690.1</v>
      </c>
      <c r="H28" s="457">
        <v>563.20000000000005</v>
      </c>
      <c r="I28" s="77">
        <f>H28/H6</f>
        <v>1.8161801268875275E-3</v>
      </c>
      <c r="J28" s="74">
        <f t="shared" si="16"/>
        <v>-126.89999999999998</v>
      </c>
      <c r="K28" s="104">
        <f t="shared" si="17"/>
        <v>0.81611360672366329</v>
      </c>
      <c r="L28" s="212"/>
      <c r="M28" s="387"/>
      <c r="N28" s="79"/>
      <c r="O28" s="457"/>
      <c r="P28" s="79"/>
      <c r="Q28" s="289"/>
      <c r="R28" s="213">
        <f t="shared" si="6"/>
        <v>1005</v>
      </c>
      <c r="S28" s="387">
        <f t="shared" si="7"/>
        <v>1005</v>
      </c>
      <c r="T28" s="79">
        <f>SUM(G28,N28)</f>
        <v>690.1</v>
      </c>
      <c r="U28" s="79">
        <f t="shared" si="8"/>
        <v>563.20000000000005</v>
      </c>
      <c r="V28" s="79">
        <f t="shared" si="4"/>
        <v>-126.89999999999998</v>
      </c>
      <c r="W28" s="92">
        <f t="shared" si="5"/>
        <v>0.81611360672366329</v>
      </c>
      <c r="X28" s="15"/>
      <c r="Y28" s="382" t="str">
        <f t="shared" si="2"/>
        <v/>
      </c>
      <c r="Z28" s="382" t="str">
        <f t="shared" si="3"/>
        <v/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50.25" customHeight="1" x14ac:dyDescent="0.25">
      <c r="A29" s="44"/>
      <c r="B29" s="32"/>
      <c r="C29" s="32" t="s">
        <v>379</v>
      </c>
      <c r="D29" s="37">
        <v>1040</v>
      </c>
      <c r="E29" s="538" t="s">
        <v>378</v>
      </c>
      <c r="F29" s="517">
        <v>34.799999999999997</v>
      </c>
      <c r="G29" s="76">
        <v>24.1</v>
      </c>
      <c r="H29" s="457"/>
      <c r="I29" s="77">
        <f>H29/H6</f>
        <v>0</v>
      </c>
      <c r="J29" s="74">
        <f t="shared" ref="J29" si="34">H29-G29</f>
        <v>-24.1</v>
      </c>
      <c r="K29" s="104">
        <f t="shared" ref="K29" si="35">H29/G29</f>
        <v>0</v>
      </c>
      <c r="L29" s="212"/>
      <c r="M29" s="387"/>
      <c r="N29" s="79"/>
      <c r="O29" s="457"/>
      <c r="P29" s="79"/>
      <c r="Q29" s="289"/>
      <c r="R29" s="213">
        <f t="shared" si="6"/>
        <v>34.799999999999997</v>
      </c>
      <c r="S29" s="387">
        <f t="shared" si="7"/>
        <v>34.799999999999997</v>
      </c>
      <c r="T29" s="79">
        <f t="shared" ref="T29" si="36">SUM(G29,N29)</f>
        <v>24.1</v>
      </c>
      <c r="U29" s="79">
        <f t="shared" si="8"/>
        <v>0</v>
      </c>
      <c r="V29" s="79">
        <f t="shared" si="4"/>
        <v>-24.1</v>
      </c>
      <c r="W29" s="92">
        <f t="shared" si="5"/>
        <v>0</v>
      </c>
      <c r="X29" s="15"/>
      <c r="Y29" s="382"/>
      <c r="Z29" s="382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45.75" customHeight="1" x14ac:dyDescent="0.25">
      <c r="A30" s="44"/>
      <c r="B30" s="32"/>
      <c r="C30" s="32" t="s">
        <v>380</v>
      </c>
      <c r="D30" s="37">
        <v>1010</v>
      </c>
      <c r="E30" s="539" t="s">
        <v>381</v>
      </c>
      <c r="F30" s="517">
        <v>20.399999999999999</v>
      </c>
      <c r="G30" s="76">
        <v>13.9</v>
      </c>
      <c r="H30" s="457">
        <v>10.8</v>
      </c>
      <c r="I30" s="77">
        <f>H30/H6</f>
        <v>3.4827317774121616E-5</v>
      </c>
      <c r="J30" s="74">
        <f t="shared" ref="J30" si="37">H30-G30</f>
        <v>-3.0999999999999996</v>
      </c>
      <c r="K30" s="104">
        <f t="shared" ref="K30" si="38">H30/G30</f>
        <v>0.7769784172661871</v>
      </c>
      <c r="L30" s="212"/>
      <c r="M30" s="387"/>
      <c r="N30" s="79"/>
      <c r="O30" s="457"/>
      <c r="P30" s="79"/>
      <c r="Q30" s="289"/>
      <c r="R30" s="213">
        <f t="shared" ref="R30" si="39">SUM(F30,L30)</f>
        <v>20.399999999999999</v>
      </c>
      <c r="S30" s="387">
        <f t="shared" ref="S30" si="40">SUM(F30,M30)</f>
        <v>20.399999999999999</v>
      </c>
      <c r="T30" s="79">
        <f t="shared" ref="T30" si="41">SUM(G30,N30)</f>
        <v>13.9</v>
      </c>
      <c r="U30" s="79">
        <f t="shared" ref="U30" si="42">SUM(H30,O30)</f>
        <v>10.8</v>
      </c>
      <c r="V30" s="79">
        <f t="shared" ref="V30" si="43">U30-T30</f>
        <v>-3.0999999999999996</v>
      </c>
      <c r="W30" s="92">
        <f t="shared" si="5"/>
        <v>0.7769784172661871</v>
      </c>
      <c r="X30" s="15"/>
      <c r="Y30" s="382"/>
      <c r="Z30" s="382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3" customFormat="1" ht="30" customHeight="1" x14ac:dyDescent="0.25">
      <c r="A31" s="44"/>
      <c r="B31" s="32" t="s">
        <v>236</v>
      </c>
      <c r="C31" s="141" t="s">
        <v>237</v>
      </c>
      <c r="D31" s="141" t="s">
        <v>208</v>
      </c>
      <c r="E31" s="256" t="s">
        <v>238</v>
      </c>
      <c r="F31" s="521">
        <v>300.2</v>
      </c>
      <c r="G31" s="76">
        <v>200.1</v>
      </c>
      <c r="H31" s="585">
        <v>200.1</v>
      </c>
      <c r="I31" s="77">
        <f>H31/H6</f>
        <v>6.4527280431497553E-4</v>
      </c>
      <c r="J31" s="74">
        <f t="shared" si="16"/>
        <v>0</v>
      </c>
      <c r="K31" s="104">
        <f t="shared" si="17"/>
        <v>1</v>
      </c>
      <c r="L31" s="212"/>
      <c r="M31" s="387"/>
      <c r="N31" s="79"/>
      <c r="O31" s="457"/>
      <c r="P31" s="79"/>
      <c r="Q31" s="289"/>
      <c r="R31" s="213">
        <f>SUM(F31,L31)</f>
        <v>300.2</v>
      </c>
      <c r="S31" s="387">
        <f t="shared" ref="S31:U31" si="44">SUM(F31,M31)</f>
        <v>300.2</v>
      </c>
      <c r="T31" s="79">
        <f t="shared" si="44"/>
        <v>200.1</v>
      </c>
      <c r="U31" s="79">
        <f t="shared" si="44"/>
        <v>200.1</v>
      </c>
      <c r="V31" s="79">
        <f>U31-T31</f>
        <v>0</v>
      </c>
      <c r="W31" s="92">
        <f t="shared" si="5"/>
        <v>1</v>
      </c>
      <c r="X31" s="15"/>
      <c r="Y31" s="382" t="str">
        <f t="shared" si="2"/>
        <v/>
      </c>
      <c r="Z31" s="382" t="str">
        <f t="shared" si="3"/>
        <v/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7.25" customHeight="1" x14ac:dyDescent="0.25">
      <c r="A32" s="44"/>
      <c r="B32" s="28" t="s">
        <v>20</v>
      </c>
      <c r="C32" s="29" t="s">
        <v>240</v>
      </c>
      <c r="D32" s="29" t="s">
        <v>241</v>
      </c>
      <c r="E32" s="257" t="s">
        <v>242</v>
      </c>
      <c r="F32" s="230">
        <v>3573.3</v>
      </c>
      <c r="G32" s="185">
        <v>2446.8000000000002</v>
      </c>
      <c r="H32" s="457">
        <v>2354.1999999999998</v>
      </c>
      <c r="I32" s="77">
        <f>H32/H6</f>
        <v>7.5917103244293616E-3</v>
      </c>
      <c r="J32" s="74">
        <f t="shared" si="16"/>
        <v>-92.600000000000364</v>
      </c>
      <c r="K32" s="104">
        <f t="shared" si="17"/>
        <v>0.96215465097269892</v>
      </c>
      <c r="L32" s="212">
        <v>60.2</v>
      </c>
      <c r="M32" s="387">
        <v>67.400000000000006</v>
      </c>
      <c r="N32" s="79">
        <v>34.1</v>
      </c>
      <c r="O32" s="457">
        <v>34.1</v>
      </c>
      <c r="P32" s="79">
        <f>O32-N32</f>
        <v>0</v>
      </c>
      <c r="Q32" s="228">
        <f>O32/N32</f>
        <v>1</v>
      </c>
      <c r="R32" s="213">
        <f t="shared" si="6"/>
        <v>3633.5</v>
      </c>
      <c r="S32" s="387">
        <f t="shared" si="7"/>
        <v>3640.7000000000003</v>
      </c>
      <c r="T32" s="79">
        <f>SUM(G32,N32)</f>
        <v>2480.9</v>
      </c>
      <c r="U32" s="79">
        <f t="shared" si="8"/>
        <v>2388.2999999999997</v>
      </c>
      <c r="V32" s="79">
        <f t="shared" si="4"/>
        <v>-92.600000000000364</v>
      </c>
      <c r="W32" s="92">
        <f t="shared" si="5"/>
        <v>0.96267483574509238</v>
      </c>
      <c r="X32" s="15"/>
      <c r="Y32" s="382" t="str">
        <f t="shared" si="2"/>
        <v/>
      </c>
      <c r="Z32" s="382" t="str">
        <f t="shared" si="3"/>
        <v/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190" s="3" customFormat="1" ht="36" customHeight="1" x14ac:dyDescent="0.25">
      <c r="A33" s="44"/>
      <c r="B33" s="28" t="s">
        <v>89</v>
      </c>
      <c r="C33" s="28" t="s">
        <v>243</v>
      </c>
      <c r="D33" s="29" t="s">
        <v>239</v>
      </c>
      <c r="E33" s="254" t="s">
        <v>337</v>
      </c>
      <c r="F33" s="230">
        <v>6588.55</v>
      </c>
      <c r="G33" s="185">
        <v>4427.3999999999996</v>
      </c>
      <c r="H33" s="457">
        <v>4190.1000000000004</v>
      </c>
      <c r="I33" s="77">
        <f>H33/H6</f>
        <v>1.3512031870865462E-2</v>
      </c>
      <c r="J33" s="74">
        <f t="shared" si="16"/>
        <v>-237.29999999999927</v>
      </c>
      <c r="K33" s="104">
        <f t="shared" si="17"/>
        <v>0.94640195148394113</v>
      </c>
      <c r="L33" s="212">
        <v>363.9</v>
      </c>
      <c r="M33" s="387">
        <v>417.6</v>
      </c>
      <c r="N33" s="79">
        <v>404.2</v>
      </c>
      <c r="O33" s="457">
        <v>286.89999999999998</v>
      </c>
      <c r="P33" s="79">
        <f>O33-N33</f>
        <v>-117.30000000000001</v>
      </c>
      <c r="Q33" s="228">
        <f>O33/N33</f>
        <v>0.70979713013359724</v>
      </c>
      <c r="R33" s="213">
        <f t="shared" ref="R33:R39" si="45">SUM(F33,L33)</f>
        <v>6952.45</v>
      </c>
      <c r="S33" s="387">
        <f>SUM(F33,M33)</f>
        <v>7006.1500000000005</v>
      </c>
      <c r="T33" s="79">
        <f>SUM(G33,N33)</f>
        <v>4831.5999999999995</v>
      </c>
      <c r="U33" s="79">
        <f t="shared" si="8"/>
        <v>4477</v>
      </c>
      <c r="V33" s="79">
        <f>U33-T33</f>
        <v>-354.59999999999945</v>
      </c>
      <c r="W33" s="92">
        <f t="shared" si="5"/>
        <v>0.92660816292739479</v>
      </c>
      <c r="X33" s="15"/>
      <c r="Y33" s="382" t="str">
        <f t="shared" si="2"/>
        <v/>
      </c>
      <c r="Z33" s="382" t="str">
        <f t="shared" si="3"/>
        <v/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190" s="403" customFormat="1" ht="17.25" customHeight="1" x14ac:dyDescent="0.25">
      <c r="A34" s="407"/>
      <c r="B34" s="438"/>
      <c r="C34" s="379"/>
      <c r="D34" s="380"/>
      <c r="E34" s="581" t="s">
        <v>96</v>
      </c>
      <c r="F34" s="522">
        <v>420</v>
      </c>
      <c r="G34" s="439">
        <v>314.3</v>
      </c>
      <c r="H34" s="440">
        <v>250.7</v>
      </c>
      <c r="I34" s="77">
        <f>H34/H7</f>
        <v>2.435685562417965E-3</v>
      </c>
      <c r="J34" s="393">
        <f t="shared" si="16"/>
        <v>-63.600000000000023</v>
      </c>
      <c r="K34" s="442">
        <f t="shared" si="17"/>
        <v>0.79764556156538335</v>
      </c>
      <c r="L34" s="401"/>
      <c r="M34" s="463"/>
      <c r="N34" s="395"/>
      <c r="O34" s="440"/>
      <c r="P34" s="395"/>
      <c r="Q34" s="396"/>
      <c r="R34" s="405">
        <f t="shared" si="45"/>
        <v>420</v>
      </c>
      <c r="S34" s="463">
        <f>SUM(F34,M34)</f>
        <v>420</v>
      </c>
      <c r="T34" s="395">
        <f>SUM(G34,N34)</f>
        <v>314.3</v>
      </c>
      <c r="U34" s="395">
        <f t="shared" ref="U34" si="46">SUM(H34,O34)</f>
        <v>250.7</v>
      </c>
      <c r="V34" s="395">
        <f>U34-T34</f>
        <v>-63.600000000000023</v>
      </c>
      <c r="W34" s="92">
        <f t="shared" si="5"/>
        <v>0.79764556156538335</v>
      </c>
      <c r="X34" s="398"/>
      <c r="Y34" s="399" t="str">
        <f t="shared" si="2"/>
        <v/>
      </c>
      <c r="Z34" s="399" t="str">
        <f t="shared" si="3"/>
        <v/>
      </c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</row>
    <row r="35" spans="1:190" s="3" customFormat="1" ht="24.75" customHeight="1" x14ac:dyDescent="0.25">
      <c r="A35" s="44"/>
      <c r="B35" s="29" t="s">
        <v>16</v>
      </c>
      <c r="C35" s="144" t="s">
        <v>244</v>
      </c>
      <c r="D35" s="144" t="s">
        <v>218</v>
      </c>
      <c r="E35" s="258" t="s">
        <v>245</v>
      </c>
      <c r="F35" s="517">
        <v>27</v>
      </c>
      <c r="G35" s="76">
        <v>20</v>
      </c>
      <c r="H35" s="585">
        <v>19.899999999999999</v>
      </c>
      <c r="I35" s="77">
        <f>H35/H6</f>
        <v>6.4172557750464827E-5</v>
      </c>
      <c r="J35" s="74">
        <f>H35-G35</f>
        <v>-0.10000000000000142</v>
      </c>
      <c r="K35" s="104">
        <f>H35/G35</f>
        <v>0.99499999999999988</v>
      </c>
      <c r="L35" s="212"/>
      <c r="M35" s="387"/>
      <c r="N35" s="79"/>
      <c r="O35" s="457"/>
      <c r="P35" s="79"/>
      <c r="Q35" s="289"/>
      <c r="R35" s="213">
        <f t="shared" si="45"/>
        <v>27</v>
      </c>
      <c r="S35" s="387">
        <f t="shared" ref="S35:U37" si="47">SUM(F35,M35)</f>
        <v>27</v>
      </c>
      <c r="T35" s="79">
        <f t="shared" si="47"/>
        <v>20</v>
      </c>
      <c r="U35" s="79">
        <f t="shared" si="8"/>
        <v>19.899999999999999</v>
      </c>
      <c r="V35" s="79">
        <f t="shared" ref="V35:V38" si="48">U35-T35</f>
        <v>-0.10000000000000142</v>
      </c>
      <c r="W35" s="92">
        <f t="shared" si="5"/>
        <v>0.99499999999999988</v>
      </c>
      <c r="X35" s="15"/>
      <c r="Y35" s="382" t="str">
        <f t="shared" si="2"/>
        <v/>
      </c>
      <c r="Z35" s="382" t="str">
        <f t="shared" si="3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190" s="3" customFormat="1" ht="33.75" customHeight="1" x14ac:dyDescent="0.25">
      <c r="A36" s="44"/>
      <c r="B36" s="29" t="s">
        <v>17</v>
      </c>
      <c r="C36" s="144" t="s">
        <v>339</v>
      </c>
      <c r="D36" s="29" t="s">
        <v>218</v>
      </c>
      <c r="E36" s="259" t="s">
        <v>338</v>
      </c>
      <c r="F36" s="517">
        <v>1989</v>
      </c>
      <c r="G36" s="76">
        <v>1344.3</v>
      </c>
      <c r="H36" s="457">
        <v>1113.5</v>
      </c>
      <c r="I36" s="77">
        <f>H36/H6</f>
        <v>3.5907609575448539E-3</v>
      </c>
      <c r="J36" s="74">
        <f>H36-G36</f>
        <v>-230.79999999999995</v>
      </c>
      <c r="K36" s="104">
        <f>H36/G36</f>
        <v>0.82831213270847281</v>
      </c>
      <c r="L36" s="212"/>
      <c r="M36" s="387"/>
      <c r="N36" s="79"/>
      <c r="O36" s="457"/>
      <c r="P36" s="79">
        <f>O36-N36</f>
        <v>0</v>
      </c>
      <c r="Q36" s="228"/>
      <c r="R36" s="213">
        <f t="shared" si="45"/>
        <v>1989</v>
      </c>
      <c r="S36" s="387">
        <f t="shared" si="47"/>
        <v>1989</v>
      </c>
      <c r="T36" s="79">
        <f t="shared" si="47"/>
        <v>1344.3</v>
      </c>
      <c r="U36" s="79">
        <f t="shared" si="47"/>
        <v>1113.5</v>
      </c>
      <c r="V36" s="79">
        <f t="shared" si="48"/>
        <v>-230.79999999999995</v>
      </c>
      <c r="W36" s="92">
        <f t="shared" si="5"/>
        <v>0.82831213270847281</v>
      </c>
      <c r="X36" s="15"/>
      <c r="Y36" s="382" t="str">
        <f t="shared" si="2"/>
        <v/>
      </c>
      <c r="Z36" s="382" t="str">
        <f t="shared" si="3"/>
        <v/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190" s="3" customFormat="1" ht="22.9" customHeight="1" x14ac:dyDescent="0.25">
      <c r="A37" s="44"/>
      <c r="B37" s="29"/>
      <c r="C37" s="144" t="s">
        <v>391</v>
      </c>
      <c r="D37" s="29" t="s">
        <v>218</v>
      </c>
      <c r="E37" s="259" t="s">
        <v>392</v>
      </c>
      <c r="F37" s="517">
        <v>20.7</v>
      </c>
      <c r="G37" s="76">
        <v>14.1</v>
      </c>
      <c r="H37" s="457">
        <v>14.1</v>
      </c>
      <c r="I37" s="77">
        <f>H37/H6</f>
        <v>4.5468998205103223E-5</v>
      </c>
      <c r="J37" s="74">
        <f>H37-G37</f>
        <v>0</v>
      </c>
      <c r="K37" s="104">
        <f>H37/G37</f>
        <v>1</v>
      </c>
      <c r="L37" s="212"/>
      <c r="M37" s="387"/>
      <c r="N37" s="79"/>
      <c r="O37" s="457"/>
      <c r="P37" s="79"/>
      <c r="Q37" s="228"/>
      <c r="R37" s="213">
        <f t="shared" si="45"/>
        <v>20.7</v>
      </c>
      <c r="S37" s="387">
        <f t="shared" si="47"/>
        <v>20.7</v>
      </c>
      <c r="T37" s="79">
        <f t="shared" si="47"/>
        <v>14.1</v>
      </c>
      <c r="U37" s="79">
        <f t="shared" si="47"/>
        <v>14.1</v>
      </c>
      <c r="V37" s="79">
        <f>U37-T37</f>
        <v>0</v>
      </c>
      <c r="W37" s="92">
        <f t="shared" si="5"/>
        <v>1</v>
      </c>
      <c r="X37" s="15"/>
      <c r="Y37" s="382"/>
      <c r="Z37" s="382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190" ht="20.25" customHeight="1" x14ac:dyDescent="0.25">
      <c r="A38" s="44"/>
      <c r="B38" s="29" t="s">
        <v>19</v>
      </c>
      <c r="C38" s="144" t="s">
        <v>246</v>
      </c>
      <c r="D38" s="29" t="s">
        <v>218</v>
      </c>
      <c r="E38" s="259" t="s">
        <v>257</v>
      </c>
      <c r="F38" s="212">
        <v>1255.0999999999999</v>
      </c>
      <c r="G38" s="80">
        <v>907.5</v>
      </c>
      <c r="H38" s="586">
        <v>703.6</v>
      </c>
      <c r="I38" s="77">
        <f>H38/H6</f>
        <v>2.2689352579511085E-3</v>
      </c>
      <c r="J38" s="74">
        <f t="shared" ref="J38:J47" si="49">H38-G38</f>
        <v>-203.89999999999998</v>
      </c>
      <c r="K38" s="104">
        <f t="shared" ref="K38:K50" si="50">H38/G38</f>
        <v>0.77531680440771356</v>
      </c>
      <c r="L38" s="212">
        <v>72.5</v>
      </c>
      <c r="M38" s="387">
        <v>72.5</v>
      </c>
      <c r="N38" s="79">
        <v>72.5</v>
      </c>
      <c r="O38" s="387"/>
      <c r="P38" s="79">
        <f>O38-N38</f>
        <v>-72.5</v>
      </c>
      <c r="Q38" s="228">
        <f>O38/N38</f>
        <v>0</v>
      </c>
      <c r="R38" s="213">
        <f t="shared" si="45"/>
        <v>1327.6</v>
      </c>
      <c r="S38" s="387">
        <f t="shared" ref="S38:U39" si="51">SUM(F38,M38)</f>
        <v>1327.6</v>
      </c>
      <c r="T38" s="79">
        <f t="shared" si="51"/>
        <v>980</v>
      </c>
      <c r="U38" s="79">
        <f t="shared" si="51"/>
        <v>703.6</v>
      </c>
      <c r="V38" s="79">
        <f t="shared" si="48"/>
        <v>-276.39999999999998</v>
      </c>
      <c r="W38" s="92">
        <f t="shared" si="5"/>
        <v>0.71795918367346945</v>
      </c>
      <c r="X38" s="15"/>
      <c r="Y38" s="382" t="str">
        <f t="shared" si="2"/>
        <v/>
      </c>
      <c r="Z38" s="382" t="str">
        <f t="shared" si="3"/>
        <v/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190" ht="21.75" customHeight="1" x14ac:dyDescent="0.25">
      <c r="A39" s="44"/>
      <c r="B39" s="29" t="s">
        <v>18</v>
      </c>
      <c r="C39" s="144" t="s">
        <v>340</v>
      </c>
      <c r="D39" s="29" t="s">
        <v>218</v>
      </c>
      <c r="E39" s="259" t="s">
        <v>249</v>
      </c>
      <c r="F39" s="212">
        <v>180.1</v>
      </c>
      <c r="G39" s="80">
        <v>93.7</v>
      </c>
      <c r="H39" s="586">
        <v>84</v>
      </c>
      <c r="I39" s="77">
        <f>H39/H6</f>
        <v>2.7087913824316813E-4</v>
      </c>
      <c r="J39" s="74">
        <f t="shared" si="49"/>
        <v>-9.7000000000000028</v>
      </c>
      <c r="K39" s="104">
        <f t="shared" si="50"/>
        <v>0.89647812166488794</v>
      </c>
      <c r="L39" s="212"/>
      <c r="M39" s="387"/>
      <c r="N39" s="79"/>
      <c r="O39" s="387"/>
      <c r="P39" s="79"/>
      <c r="Q39" s="289"/>
      <c r="R39" s="213">
        <f t="shared" si="45"/>
        <v>180.1</v>
      </c>
      <c r="S39" s="387">
        <f t="shared" si="51"/>
        <v>180.1</v>
      </c>
      <c r="T39" s="79">
        <f t="shared" si="51"/>
        <v>93.7</v>
      </c>
      <c r="U39" s="79">
        <f t="shared" si="51"/>
        <v>84</v>
      </c>
      <c r="V39" s="79">
        <f>U39-T39</f>
        <v>-9.7000000000000028</v>
      </c>
      <c r="W39" s="92">
        <f t="shared" si="5"/>
        <v>0.89647812166488794</v>
      </c>
      <c r="X39" s="15"/>
      <c r="Y39" s="382" t="str">
        <f t="shared" si="2"/>
        <v/>
      </c>
      <c r="Z39" s="382" t="str">
        <f t="shared" si="3"/>
        <v/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190" ht="41.45" customHeight="1" x14ac:dyDescent="0.25">
      <c r="A40" s="44"/>
      <c r="B40" s="29"/>
      <c r="C40" s="144" t="s">
        <v>385</v>
      </c>
      <c r="D40" s="29" t="s">
        <v>218</v>
      </c>
      <c r="E40" s="544" t="s">
        <v>386</v>
      </c>
      <c r="F40" s="212">
        <v>173.1</v>
      </c>
      <c r="G40" s="80">
        <v>156.5</v>
      </c>
      <c r="H40" s="586">
        <v>138.69999999999999</v>
      </c>
      <c r="I40" s="77">
        <f>H40/H6</f>
        <v>4.4727305326580256E-4</v>
      </c>
      <c r="J40" s="74">
        <f t="shared" si="49"/>
        <v>-17.800000000000011</v>
      </c>
      <c r="K40" s="104">
        <f t="shared" si="50"/>
        <v>0.88626198083067087</v>
      </c>
      <c r="L40" s="212"/>
      <c r="M40" s="387"/>
      <c r="N40" s="79"/>
      <c r="O40" s="387"/>
      <c r="P40" s="79"/>
      <c r="Q40" s="289"/>
      <c r="R40" s="213">
        <f t="shared" ref="R40" si="52">SUM(F40,L40)</f>
        <v>173.1</v>
      </c>
      <c r="S40" s="387">
        <f t="shared" ref="S40" si="53">SUM(F40,M40)</f>
        <v>173.1</v>
      </c>
      <c r="T40" s="79">
        <f t="shared" ref="T40" si="54">SUM(G40,N40)</f>
        <v>156.5</v>
      </c>
      <c r="U40" s="79">
        <f t="shared" ref="U40" si="55">SUM(H40,O40)</f>
        <v>138.69999999999999</v>
      </c>
      <c r="V40" s="79">
        <f>U40-T40</f>
        <v>-17.800000000000011</v>
      </c>
      <c r="W40" s="92">
        <f t="shared" si="5"/>
        <v>0.88626198083067087</v>
      </c>
      <c r="X40" s="15"/>
      <c r="Y40" s="382"/>
      <c r="Z40" s="382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190" ht="60.75" customHeight="1" x14ac:dyDescent="0.25">
      <c r="A41" s="44"/>
      <c r="B41" s="29" t="s">
        <v>77</v>
      </c>
      <c r="C41" s="144" t="s">
        <v>247</v>
      </c>
      <c r="D41" s="29" t="s">
        <v>239</v>
      </c>
      <c r="E41" s="256" t="s">
        <v>341</v>
      </c>
      <c r="F41" s="212">
        <v>57.2</v>
      </c>
      <c r="G41" s="80">
        <v>38</v>
      </c>
      <c r="H41" s="387">
        <v>30.3</v>
      </c>
      <c r="I41" s="77">
        <f>H41/H6</f>
        <v>9.7709974866285647E-5</v>
      </c>
      <c r="J41" s="74">
        <f t="shared" si="49"/>
        <v>-7.6999999999999993</v>
      </c>
      <c r="K41" s="104">
        <f t="shared" si="50"/>
        <v>0.79736842105263162</v>
      </c>
      <c r="L41" s="212"/>
      <c r="M41" s="387"/>
      <c r="N41" s="79"/>
      <c r="O41" s="387"/>
      <c r="P41" s="79">
        <f>O41-N41</f>
        <v>0</v>
      </c>
      <c r="Q41" s="289"/>
      <c r="R41" s="213">
        <f t="shared" si="6"/>
        <v>57.2</v>
      </c>
      <c r="S41" s="387">
        <f t="shared" si="7"/>
        <v>57.2</v>
      </c>
      <c r="T41" s="79">
        <f>SUM(G41,N41)</f>
        <v>38</v>
      </c>
      <c r="U41" s="79">
        <f t="shared" si="8"/>
        <v>30.3</v>
      </c>
      <c r="V41" s="79">
        <f t="shared" si="4"/>
        <v>-7.6999999999999993</v>
      </c>
      <c r="W41" s="92">
        <f t="shared" si="5"/>
        <v>0.79736842105263162</v>
      </c>
      <c r="X41" s="15"/>
      <c r="Y41" s="382" t="str">
        <f t="shared" si="2"/>
        <v/>
      </c>
      <c r="Z41" s="382" t="str">
        <f t="shared" si="3"/>
        <v/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190" ht="39" customHeight="1" x14ac:dyDescent="0.25">
      <c r="A42" s="44"/>
      <c r="B42" s="29"/>
      <c r="C42" s="144" t="s">
        <v>388</v>
      </c>
      <c r="D42" s="29" t="s">
        <v>207</v>
      </c>
      <c r="E42" s="313" t="s">
        <v>387</v>
      </c>
      <c r="F42" s="516">
        <v>62.7</v>
      </c>
      <c r="G42" s="79">
        <v>42</v>
      </c>
      <c r="H42" s="387">
        <v>17.7</v>
      </c>
      <c r="I42" s="77">
        <f>H42/H6</f>
        <v>5.7078104129810424E-5</v>
      </c>
      <c r="J42" s="74">
        <f t="shared" ref="J42" si="56">H42-G42</f>
        <v>-24.3</v>
      </c>
      <c r="K42" s="104">
        <f t="shared" ref="K42" si="57">H42/G42</f>
        <v>0.42142857142857143</v>
      </c>
      <c r="L42" s="212"/>
      <c r="M42" s="387"/>
      <c r="N42" s="79"/>
      <c r="O42" s="387"/>
      <c r="P42" s="79"/>
      <c r="Q42" s="289"/>
      <c r="R42" s="213">
        <f t="shared" si="6"/>
        <v>62.7</v>
      </c>
      <c r="S42" s="387">
        <f t="shared" si="7"/>
        <v>62.7</v>
      </c>
      <c r="T42" s="79">
        <f t="shared" ref="T42:T44" si="58">SUM(G42,N42)</f>
        <v>42</v>
      </c>
      <c r="U42" s="79">
        <f t="shared" si="8"/>
        <v>17.7</v>
      </c>
      <c r="V42" s="79">
        <f t="shared" ref="V42:V43" si="59">U42-T42</f>
        <v>-24.3</v>
      </c>
      <c r="W42" s="92">
        <f t="shared" si="5"/>
        <v>0.42142857142857143</v>
      </c>
      <c r="X42" s="15"/>
      <c r="Y42" s="382"/>
      <c r="Z42" s="382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190" ht="162.75" customHeight="1" x14ac:dyDescent="0.25">
      <c r="A43" s="44"/>
      <c r="B43" s="29"/>
      <c r="C43" s="144" t="s">
        <v>444</v>
      </c>
      <c r="D43" s="29" t="s">
        <v>209</v>
      </c>
      <c r="E43" s="313" t="s">
        <v>445</v>
      </c>
      <c r="F43" s="516"/>
      <c r="G43" s="88"/>
      <c r="H43" s="387"/>
      <c r="I43" s="77">
        <f>H43/H6</f>
        <v>0</v>
      </c>
      <c r="J43" s="74">
        <f t="shared" ref="J43" si="60">H43-G43</f>
        <v>0</v>
      </c>
      <c r="K43" s="104" t="e">
        <f t="shared" ref="K43" si="61">H43/G43</f>
        <v>#DIV/0!</v>
      </c>
      <c r="L43" s="212">
        <v>775.4</v>
      </c>
      <c r="M43" s="387">
        <v>775.4</v>
      </c>
      <c r="N43" s="79">
        <v>331.8</v>
      </c>
      <c r="O43" s="387"/>
      <c r="P43" s="79">
        <f>O43-N43</f>
        <v>-331.8</v>
      </c>
      <c r="Q43" s="228">
        <f>O43/N43</f>
        <v>0</v>
      </c>
      <c r="R43" s="213">
        <f t="shared" si="6"/>
        <v>775.4</v>
      </c>
      <c r="S43" s="387">
        <f t="shared" si="7"/>
        <v>775.4</v>
      </c>
      <c r="T43" s="79">
        <f t="shared" si="58"/>
        <v>331.8</v>
      </c>
      <c r="U43" s="79">
        <f t="shared" si="8"/>
        <v>0</v>
      </c>
      <c r="V43" s="79">
        <f t="shared" si="59"/>
        <v>-331.8</v>
      </c>
      <c r="W43" s="92">
        <f t="shared" si="5"/>
        <v>0</v>
      </c>
      <c r="X43" s="15"/>
      <c r="Y43" s="382"/>
      <c r="Z43" s="382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190" ht="123.75" customHeight="1" x14ac:dyDescent="0.25">
      <c r="A44" s="44"/>
      <c r="B44" s="29"/>
      <c r="C44" s="144" t="s">
        <v>389</v>
      </c>
      <c r="D44" s="29" t="s">
        <v>218</v>
      </c>
      <c r="E44" s="313" t="s">
        <v>390</v>
      </c>
      <c r="F44" s="516">
        <v>10.9</v>
      </c>
      <c r="G44" s="88">
        <v>9.1</v>
      </c>
      <c r="H44" s="79">
        <v>9.1</v>
      </c>
      <c r="I44" s="77">
        <f>H44/H6</f>
        <v>2.9345239976343214E-5</v>
      </c>
      <c r="J44" s="74">
        <f t="shared" ref="J44" si="62">H44-G44</f>
        <v>0</v>
      </c>
      <c r="K44" s="104">
        <f t="shared" ref="K44" si="63">H44/G44</f>
        <v>1</v>
      </c>
      <c r="L44" s="212"/>
      <c r="M44" s="387"/>
      <c r="N44" s="79"/>
      <c r="O44" s="387"/>
      <c r="P44" s="79"/>
      <c r="Q44" s="289"/>
      <c r="R44" s="213">
        <f t="shared" si="6"/>
        <v>10.9</v>
      </c>
      <c r="S44" s="387">
        <f t="shared" si="7"/>
        <v>10.9</v>
      </c>
      <c r="T44" s="79">
        <f t="shared" si="58"/>
        <v>9.1</v>
      </c>
      <c r="U44" s="79">
        <f t="shared" si="8"/>
        <v>9.1</v>
      </c>
      <c r="V44" s="79">
        <f t="shared" ref="V44" si="64">U44-T44</f>
        <v>0</v>
      </c>
      <c r="W44" s="92">
        <f t="shared" si="5"/>
        <v>1</v>
      </c>
      <c r="X44" s="15"/>
      <c r="Y44" s="382"/>
      <c r="Z44" s="382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190" s="5" customFormat="1" ht="20.25" customHeight="1" thickBot="1" x14ac:dyDescent="0.3">
      <c r="A45" s="44"/>
      <c r="B45" s="28" t="s">
        <v>15</v>
      </c>
      <c r="C45" s="28" t="s">
        <v>342</v>
      </c>
      <c r="D45" s="28" t="s">
        <v>142</v>
      </c>
      <c r="E45" s="311" t="s">
        <v>343</v>
      </c>
      <c r="F45" s="516">
        <v>2525.5</v>
      </c>
      <c r="G45" s="90">
        <v>1941.8</v>
      </c>
      <c r="H45" s="387">
        <v>1109.5999999999999</v>
      </c>
      <c r="I45" s="77">
        <f>H45/H6</f>
        <v>3.5781844261264205E-3</v>
      </c>
      <c r="J45" s="78">
        <f t="shared" si="49"/>
        <v>-832.2</v>
      </c>
      <c r="K45" s="104">
        <f t="shared" si="50"/>
        <v>0.5714285714285714</v>
      </c>
      <c r="L45" s="212"/>
      <c r="M45" s="387"/>
      <c r="N45" s="79"/>
      <c r="O45" s="387"/>
      <c r="P45" s="79"/>
      <c r="Q45" s="289"/>
      <c r="R45" s="212">
        <f t="shared" si="6"/>
        <v>2525.5</v>
      </c>
      <c r="S45" s="387">
        <f t="shared" si="7"/>
        <v>2525.5</v>
      </c>
      <c r="T45" s="79">
        <f>SUM(G45,N45)</f>
        <v>1941.8</v>
      </c>
      <c r="U45" s="79">
        <f t="shared" si="8"/>
        <v>1109.5999999999999</v>
      </c>
      <c r="V45" s="79">
        <f t="shared" si="4"/>
        <v>-832.2</v>
      </c>
      <c r="W45" s="95">
        <f t="shared" si="5"/>
        <v>0.5714285714285714</v>
      </c>
      <c r="X45" s="15"/>
      <c r="Y45" s="382" t="str">
        <f t="shared" si="2"/>
        <v/>
      </c>
      <c r="Z45" s="382" t="str">
        <f t="shared" si="3"/>
        <v/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</row>
    <row r="46" spans="1:190" s="3" customFormat="1" ht="23.25" customHeight="1" thickBot="1" x14ac:dyDescent="0.3">
      <c r="A46" s="42"/>
      <c r="B46" s="34"/>
      <c r="C46" s="34"/>
      <c r="D46" s="34"/>
      <c r="E46" s="515" t="s">
        <v>90</v>
      </c>
      <c r="F46" s="658">
        <f>SUM(F47,F88,F93,F76)</f>
        <v>252223.9</v>
      </c>
      <c r="G46" s="659">
        <f>SUM(G47,G88,G93,G76)</f>
        <v>171894.57</v>
      </c>
      <c r="H46" s="461">
        <f>SUM(H47,H88,H93,H76)</f>
        <v>158217.60000000001</v>
      </c>
      <c r="I46" s="660">
        <f>H46/H6</f>
        <v>0.51021246598693193</v>
      </c>
      <c r="J46" s="661">
        <f t="shared" si="49"/>
        <v>-13676.970000000001</v>
      </c>
      <c r="K46" s="662">
        <f t="shared" si="50"/>
        <v>0.92043396135200783</v>
      </c>
      <c r="L46" s="96">
        <f>SUM(L47,L88,L93,L76)</f>
        <v>21580.3</v>
      </c>
      <c r="M46" s="374">
        <f>SUM(M47,M88,M93,M76)</f>
        <v>22438.5</v>
      </c>
      <c r="N46" s="70">
        <f>SUM(N47,N88,N93,N76)</f>
        <v>15247.3</v>
      </c>
      <c r="O46" s="374">
        <f>SUM(O47,O88,O93,O76)</f>
        <v>7411.3</v>
      </c>
      <c r="P46" s="70">
        <f t="shared" ref="P46:P52" si="65">O46-N46</f>
        <v>-7835.9999999999991</v>
      </c>
      <c r="Q46" s="208">
        <f t="shared" ref="Q46:Q52" si="66">O46/N46</f>
        <v>0.48607294406222745</v>
      </c>
      <c r="R46" s="96">
        <f t="shared" si="6"/>
        <v>273804.2</v>
      </c>
      <c r="S46" s="374">
        <f t="shared" si="7"/>
        <v>274662.40000000002</v>
      </c>
      <c r="T46" s="70">
        <f>SUM(G46,N46)</f>
        <v>187141.87</v>
      </c>
      <c r="U46" s="70">
        <f t="shared" si="8"/>
        <v>165628.9</v>
      </c>
      <c r="V46" s="70">
        <f t="shared" si="4"/>
        <v>-21512.97</v>
      </c>
      <c r="W46" s="94">
        <f t="shared" si="5"/>
        <v>0.88504459210544384</v>
      </c>
      <c r="X46" s="15"/>
      <c r="Y46" s="382" t="str">
        <f t="shared" si="2"/>
        <v/>
      </c>
      <c r="Z46" s="382" t="str">
        <f t="shared" si="3"/>
        <v/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190" s="20" customFormat="1" ht="21" customHeight="1" thickBot="1" x14ac:dyDescent="0.3">
      <c r="A47" s="42">
        <v>2</v>
      </c>
      <c r="B47" s="35" t="s">
        <v>21</v>
      </c>
      <c r="C47" s="35" t="s">
        <v>135</v>
      </c>
      <c r="D47" s="35"/>
      <c r="E47" s="156" t="s">
        <v>74</v>
      </c>
      <c r="F47" s="96">
        <f>SUM(F48,F52,F65,F69:F73,F75)</f>
        <v>178744.30000000002</v>
      </c>
      <c r="G47" s="70">
        <f t="shared" ref="G47:H47" si="67">SUM(G48,G52,G65,G69:G73,G75)</f>
        <v>122724</v>
      </c>
      <c r="H47" s="70">
        <f t="shared" si="67"/>
        <v>112726.90000000001</v>
      </c>
      <c r="I47" s="85">
        <f>H47/H6</f>
        <v>0.36351625629552131</v>
      </c>
      <c r="J47" s="72">
        <f t="shared" si="49"/>
        <v>-9997.0999999999913</v>
      </c>
      <c r="K47" s="94">
        <f t="shared" si="50"/>
        <v>0.91853997588083836</v>
      </c>
      <c r="L47" s="216">
        <f>SUM(L48,L52,L65,L69:L73,L75)</f>
        <v>15646.699999999999</v>
      </c>
      <c r="M47" s="61">
        <f t="shared" ref="M47:O47" si="68">SUM(M48,M52,M65,M69:M73,M75)</f>
        <v>16221.400000000001</v>
      </c>
      <c r="N47" s="61">
        <f t="shared" si="68"/>
        <v>11644.4</v>
      </c>
      <c r="O47" s="61">
        <f t="shared" si="68"/>
        <v>4319.8</v>
      </c>
      <c r="P47" s="61">
        <f t="shared" si="65"/>
        <v>-7324.5999999999995</v>
      </c>
      <c r="Q47" s="287">
        <f t="shared" si="66"/>
        <v>0.37097660678094196</v>
      </c>
      <c r="R47" s="96">
        <f>SUM(R48,R52,R65,R69:R73,R75)</f>
        <v>194390.99999999997</v>
      </c>
      <c r="S47" s="70">
        <f t="shared" ref="S47:U47" si="69">SUM(S48,S52,S65,S69:S73,S75)</f>
        <v>194965.69999999998</v>
      </c>
      <c r="T47" s="70">
        <f t="shared" si="69"/>
        <v>134368.4</v>
      </c>
      <c r="U47" s="70">
        <f t="shared" si="69"/>
        <v>117046.7</v>
      </c>
      <c r="V47" s="70">
        <f t="shared" si="4"/>
        <v>-17321.699999999997</v>
      </c>
      <c r="W47" s="94">
        <f t="shared" si="5"/>
        <v>0.87108799390332847</v>
      </c>
      <c r="X47" s="25"/>
      <c r="Y47" s="382" t="str">
        <f t="shared" si="2"/>
        <v/>
      </c>
      <c r="Z47" s="382" t="str">
        <f t="shared" si="3"/>
        <v/>
      </c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</row>
    <row r="48" spans="1:190" s="20" customFormat="1" ht="18.75" customHeight="1" x14ac:dyDescent="0.25">
      <c r="A48" s="43"/>
      <c r="B48" s="306">
        <v>70101</v>
      </c>
      <c r="C48" s="307">
        <v>1010</v>
      </c>
      <c r="D48" s="308" t="s">
        <v>137</v>
      </c>
      <c r="E48" s="663" t="s">
        <v>344</v>
      </c>
      <c r="F48" s="648">
        <v>60834.9</v>
      </c>
      <c r="G48" s="664">
        <v>41125.699999999997</v>
      </c>
      <c r="H48" s="587">
        <v>37352.300000000003</v>
      </c>
      <c r="I48" s="309">
        <f>H48/H6</f>
        <v>0.1204518908976225</v>
      </c>
      <c r="J48" s="75">
        <f t="shared" ref="J48:J76" si="70">H48-G48</f>
        <v>-3773.3999999999942</v>
      </c>
      <c r="K48" s="291">
        <f t="shared" si="50"/>
        <v>0.90824715445572979</v>
      </c>
      <c r="L48" s="213">
        <v>4668.8999999999996</v>
      </c>
      <c r="M48" s="464">
        <v>4834.2</v>
      </c>
      <c r="N48" s="75">
        <v>3185.7</v>
      </c>
      <c r="O48" s="464">
        <v>2410.4</v>
      </c>
      <c r="P48" s="75">
        <f t="shared" si="65"/>
        <v>-775.29999999999973</v>
      </c>
      <c r="Q48" s="228">
        <f t="shared" si="66"/>
        <v>0.75663119565558601</v>
      </c>
      <c r="R48" s="213">
        <f t="shared" si="6"/>
        <v>65503.8</v>
      </c>
      <c r="S48" s="464">
        <f t="shared" si="7"/>
        <v>65669.100000000006</v>
      </c>
      <c r="T48" s="75">
        <f t="shared" ref="T48:T56" si="71">SUM(G48,N48)</f>
        <v>44311.399999999994</v>
      </c>
      <c r="U48" s="75">
        <f t="shared" si="8"/>
        <v>39762.700000000004</v>
      </c>
      <c r="V48" s="75">
        <f t="shared" si="4"/>
        <v>-4548.6999999999898</v>
      </c>
      <c r="W48" s="681">
        <f t="shared" si="5"/>
        <v>0.89734695811912979</v>
      </c>
      <c r="X48" s="25"/>
      <c r="Y48" s="382" t="str">
        <f t="shared" si="2"/>
        <v/>
      </c>
      <c r="Z48" s="382" t="str">
        <f t="shared" si="3"/>
        <v/>
      </c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</row>
    <row r="49" spans="1:190" s="406" customFormat="1" ht="43.5" hidden="1" customHeight="1" x14ac:dyDescent="0.25">
      <c r="A49" s="407"/>
      <c r="B49" s="434"/>
      <c r="C49" s="435"/>
      <c r="D49" s="379"/>
      <c r="E49" s="392" t="s">
        <v>318</v>
      </c>
      <c r="F49" s="579"/>
      <c r="G49" s="575"/>
      <c r="H49" s="588"/>
      <c r="I49" s="436">
        <f>H49/H6</f>
        <v>0</v>
      </c>
      <c r="J49" s="402">
        <f t="shared" si="70"/>
        <v>0</v>
      </c>
      <c r="K49" s="437" t="e">
        <f t="shared" si="50"/>
        <v>#DIV/0!</v>
      </c>
      <c r="L49" s="401"/>
      <c r="M49" s="463"/>
      <c r="N49" s="395"/>
      <c r="O49" s="463"/>
      <c r="P49" s="395">
        <f t="shared" si="65"/>
        <v>0</v>
      </c>
      <c r="Q49" s="396" t="e">
        <f t="shared" si="66"/>
        <v>#DIV/0!</v>
      </c>
      <c r="R49" s="405">
        <f t="shared" si="6"/>
        <v>0</v>
      </c>
      <c r="S49" s="463">
        <f t="shared" si="7"/>
        <v>0</v>
      </c>
      <c r="T49" s="395">
        <f t="shared" si="71"/>
        <v>0</v>
      </c>
      <c r="U49" s="395">
        <f t="shared" si="8"/>
        <v>0</v>
      </c>
      <c r="V49" s="395">
        <f t="shared" si="4"/>
        <v>0</v>
      </c>
      <c r="W49" s="682" t="e">
        <f t="shared" si="5"/>
        <v>#DIV/0!</v>
      </c>
      <c r="X49" s="398"/>
      <c r="Y49" s="399" t="str">
        <f t="shared" si="2"/>
        <v/>
      </c>
      <c r="Z49" s="399" t="str">
        <f t="shared" si="3"/>
        <v/>
      </c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3"/>
      <c r="CB49" s="403"/>
      <c r="CC49" s="403"/>
      <c r="CD49" s="403"/>
      <c r="CE49" s="403"/>
      <c r="CF49" s="403"/>
      <c r="CG49" s="403"/>
      <c r="CH49" s="403"/>
      <c r="CI49" s="403"/>
      <c r="CJ49" s="403"/>
      <c r="CK49" s="403"/>
      <c r="CL49" s="403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3"/>
      <c r="DB49" s="403"/>
      <c r="DC49" s="403"/>
      <c r="DD49" s="403"/>
      <c r="DE49" s="403"/>
      <c r="DF49" s="403"/>
      <c r="DG49" s="403"/>
      <c r="DH49" s="403"/>
      <c r="DI49" s="403"/>
      <c r="DJ49" s="403"/>
      <c r="DK49" s="403"/>
      <c r="DL49" s="403"/>
      <c r="DM49" s="403"/>
      <c r="DN49" s="403"/>
      <c r="DO49" s="403"/>
      <c r="DP49" s="403"/>
      <c r="DQ49" s="403"/>
      <c r="DR49" s="403"/>
      <c r="DS49" s="403"/>
      <c r="DT49" s="403"/>
      <c r="DU49" s="403"/>
      <c r="DV49" s="403"/>
      <c r="DW49" s="403"/>
      <c r="DX49" s="403"/>
      <c r="DY49" s="403"/>
      <c r="DZ49" s="403"/>
      <c r="EA49" s="403"/>
      <c r="EB49" s="403"/>
      <c r="EC49" s="403"/>
      <c r="ED49" s="403"/>
      <c r="EE49" s="403"/>
      <c r="EF49" s="403"/>
      <c r="EG49" s="403"/>
      <c r="EH49" s="403"/>
      <c r="EI49" s="403"/>
      <c r="EJ49" s="403"/>
      <c r="EK49" s="403"/>
      <c r="EL49" s="403"/>
      <c r="EM49" s="403"/>
      <c r="EN49" s="403"/>
      <c r="EO49" s="403"/>
      <c r="EP49" s="403"/>
      <c r="EQ49" s="403"/>
      <c r="ER49" s="403"/>
      <c r="ES49" s="403"/>
      <c r="ET49" s="403"/>
      <c r="EU49" s="403"/>
      <c r="EV49" s="403"/>
      <c r="EW49" s="403"/>
      <c r="EX49" s="403"/>
      <c r="EY49" s="403"/>
      <c r="EZ49" s="403"/>
      <c r="FA49" s="403"/>
      <c r="FB49" s="403"/>
      <c r="FC49" s="403"/>
      <c r="FD49" s="403"/>
      <c r="FE49" s="403"/>
      <c r="FF49" s="403"/>
      <c r="FG49" s="403"/>
      <c r="FH49" s="403"/>
      <c r="FI49" s="403"/>
      <c r="FJ49" s="403"/>
      <c r="FK49" s="403"/>
      <c r="FL49" s="403"/>
      <c r="FM49" s="403"/>
      <c r="FN49" s="403"/>
      <c r="FO49" s="403"/>
      <c r="FP49" s="403"/>
      <c r="FQ49" s="403"/>
      <c r="FR49" s="403"/>
      <c r="FS49" s="403"/>
      <c r="FT49" s="403"/>
      <c r="FU49" s="403"/>
      <c r="FV49" s="403"/>
      <c r="FW49" s="403"/>
      <c r="FX49" s="403"/>
      <c r="FY49" s="403"/>
      <c r="FZ49" s="403"/>
      <c r="GA49" s="403"/>
      <c r="GB49" s="403"/>
      <c r="GC49" s="403"/>
      <c r="GD49" s="403"/>
      <c r="GE49" s="403"/>
      <c r="GF49" s="403"/>
      <c r="GG49" s="403"/>
      <c r="GH49" s="403"/>
    </row>
    <row r="50" spans="1:190" s="406" customFormat="1" ht="29.25" hidden="1" customHeight="1" x14ac:dyDescent="0.25">
      <c r="A50" s="407"/>
      <c r="B50" s="434"/>
      <c r="C50" s="435"/>
      <c r="D50" s="379"/>
      <c r="E50" s="404" t="s">
        <v>317</v>
      </c>
      <c r="F50" s="579"/>
      <c r="G50" s="575"/>
      <c r="H50" s="588"/>
      <c r="I50" s="436">
        <f>H50/H6</f>
        <v>0</v>
      </c>
      <c r="J50" s="402">
        <f t="shared" si="70"/>
        <v>0</v>
      </c>
      <c r="K50" s="437" t="e">
        <f t="shared" si="50"/>
        <v>#DIV/0!</v>
      </c>
      <c r="L50" s="401"/>
      <c r="M50" s="463"/>
      <c r="N50" s="395"/>
      <c r="O50" s="463"/>
      <c r="P50" s="395">
        <f t="shared" si="65"/>
        <v>0</v>
      </c>
      <c r="Q50" s="396" t="e">
        <f t="shared" si="66"/>
        <v>#DIV/0!</v>
      </c>
      <c r="R50" s="405">
        <f t="shared" ref="R50:R51" si="72">SUM(F50,L50)</f>
        <v>0</v>
      </c>
      <c r="S50" s="463">
        <f t="shared" ref="S50:S51" si="73">SUM(F50,M50)</f>
        <v>0</v>
      </c>
      <c r="T50" s="395">
        <f t="shared" ref="T50:T51" si="74">SUM(G50,N50)</f>
        <v>0</v>
      </c>
      <c r="U50" s="395">
        <f t="shared" ref="U50:U51" si="75">SUM(H50,O50)</f>
        <v>0</v>
      </c>
      <c r="V50" s="395">
        <f t="shared" si="4"/>
        <v>0</v>
      </c>
      <c r="W50" s="683" t="e">
        <f t="shared" si="5"/>
        <v>#DIV/0!</v>
      </c>
      <c r="X50" s="398"/>
      <c r="Y50" s="399"/>
      <c r="Z50" s="399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3"/>
      <c r="CB50" s="403"/>
      <c r="CC50" s="403"/>
      <c r="CD50" s="403"/>
      <c r="CE50" s="403"/>
      <c r="CF50" s="403"/>
      <c r="CG50" s="403"/>
      <c r="CH50" s="403"/>
      <c r="CI50" s="403"/>
      <c r="CJ50" s="403"/>
      <c r="CK50" s="403"/>
      <c r="CL50" s="403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3"/>
      <c r="DA50" s="403"/>
      <c r="DB50" s="403"/>
      <c r="DC50" s="403"/>
      <c r="DD50" s="403"/>
      <c r="DE50" s="403"/>
      <c r="DF50" s="403"/>
      <c r="DG50" s="403"/>
      <c r="DH50" s="403"/>
      <c r="DI50" s="403"/>
      <c r="DJ50" s="403"/>
      <c r="DK50" s="403"/>
      <c r="DL50" s="403"/>
      <c r="DM50" s="403"/>
      <c r="DN50" s="403"/>
      <c r="DO50" s="403"/>
      <c r="DP50" s="403"/>
      <c r="DQ50" s="403"/>
      <c r="DR50" s="403"/>
      <c r="DS50" s="403"/>
      <c r="DT50" s="403"/>
      <c r="DU50" s="403"/>
      <c r="DV50" s="403"/>
      <c r="DW50" s="403"/>
      <c r="DX50" s="403"/>
      <c r="DY50" s="403"/>
      <c r="DZ50" s="403"/>
      <c r="EA50" s="403"/>
      <c r="EB50" s="403"/>
      <c r="EC50" s="403"/>
      <c r="ED50" s="403"/>
      <c r="EE50" s="403"/>
      <c r="EF50" s="403"/>
      <c r="EG50" s="403"/>
      <c r="EH50" s="403"/>
      <c r="EI50" s="403"/>
      <c r="EJ50" s="403"/>
      <c r="EK50" s="403"/>
      <c r="EL50" s="403"/>
      <c r="EM50" s="403"/>
      <c r="EN50" s="403"/>
      <c r="EO50" s="403"/>
      <c r="EP50" s="403"/>
      <c r="EQ50" s="403"/>
      <c r="ER50" s="403"/>
      <c r="ES50" s="403"/>
      <c r="ET50" s="403"/>
      <c r="EU50" s="403"/>
      <c r="EV50" s="403"/>
      <c r="EW50" s="403"/>
      <c r="EX50" s="403"/>
      <c r="EY50" s="403"/>
      <c r="EZ50" s="403"/>
      <c r="FA50" s="403"/>
      <c r="FB50" s="403"/>
      <c r="FC50" s="403"/>
      <c r="FD50" s="403"/>
      <c r="FE50" s="403"/>
      <c r="FF50" s="403"/>
      <c r="FG50" s="403"/>
      <c r="FH50" s="403"/>
      <c r="FI50" s="403"/>
      <c r="FJ50" s="403"/>
      <c r="FK50" s="403"/>
      <c r="FL50" s="403"/>
      <c r="FM50" s="403"/>
      <c r="FN50" s="403"/>
      <c r="FO50" s="403"/>
      <c r="FP50" s="403"/>
      <c r="FQ50" s="403"/>
      <c r="FR50" s="403"/>
      <c r="FS50" s="403"/>
      <c r="FT50" s="403"/>
      <c r="FU50" s="403"/>
      <c r="FV50" s="403"/>
      <c r="FW50" s="403"/>
      <c r="FX50" s="403"/>
      <c r="FY50" s="403"/>
      <c r="FZ50" s="403"/>
      <c r="GA50" s="403"/>
      <c r="GB50" s="403"/>
      <c r="GC50" s="403"/>
      <c r="GD50" s="403"/>
      <c r="GE50" s="403"/>
      <c r="GF50" s="403"/>
      <c r="GG50" s="403"/>
      <c r="GH50" s="403"/>
    </row>
    <row r="51" spans="1:190" s="406" customFormat="1" ht="42" customHeight="1" x14ac:dyDescent="0.25">
      <c r="A51" s="407"/>
      <c r="B51" s="434"/>
      <c r="C51" s="435"/>
      <c r="D51" s="379"/>
      <c r="E51" s="409" t="s">
        <v>451</v>
      </c>
      <c r="F51" s="627"/>
      <c r="G51" s="623"/>
      <c r="H51" s="624"/>
      <c r="I51" s="425">
        <f>H51/H6</f>
        <v>0</v>
      </c>
      <c r="J51" s="402">
        <f t="shared" si="70"/>
        <v>0</v>
      </c>
      <c r="K51" s="414" t="e">
        <f>H51/G51</f>
        <v>#DIV/0!</v>
      </c>
      <c r="L51" s="651">
        <v>552</v>
      </c>
      <c r="M51" s="647">
        <v>552</v>
      </c>
      <c r="N51" s="629">
        <v>552</v>
      </c>
      <c r="O51" s="647">
        <v>525.79999999999995</v>
      </c>
      <c r="P51" s="381">
        <f t="shared" si="65"/>
        <v>-26.200000000000045</v>
      </c>
      <c r="Q51" s="228">
        <f t="shared" si="66"/>
        <v>0.95253623188405789</v>
      </c>
      <c r="R51" s="676">
        <f t="shared" si="72"/>
        <v>552</v>
      </c>
      <c r="S51" s="647">
        <f t="shared" si="73"/>
        <v>552</v>
      </c>
      <c r="T51" s="629">
        <f t="shared" si="74"/>
        <v>552</v>
      </c>
      <c r="U51" s="629">
        <f t="shared" si="75"/>
        <v>525.79999999999995</v>
      </c>
      <c r="V51" s="629">
        <f t="shared" si="4"/>
        <v>-26.200000000000045</v>
      </c>
      <c r="W51" s="92">
        <f t="shared" si="5"/>
        <v>0.95253623188405789</v>
      </c>
      <c r="X51" s="398"/>
      <c r="Y51" s="399"/>
      <c r="Z51" s="399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3"/>
      <c r="AW51" s="403"/>
      <c r="AX51" s="403"/>
      <c r="AY51" s="403"/>
      <c r="AZ51" s="403"/>
      <c r="BA51" s="403"/>
      <c r="BB51" s="403"/>
      <c r="BC51" s="403"/>
      <c r="BD51" s="403"/>
      <c r="BE51" s="403"/>
      <c r="BF51" s="403"/>
      <c r="BG51" s="403"/>
      <c r="BH51" s="403"/>
      <c r="BI51" s="403"/>
      <c r="BJ51" s="403"/>
      <c r="BK51" s="403"/>
      <c r="BL51" s="403"/>
      <c r="BM51" s="403"/>
      <c r="BN51" s="403"/>
      <c r="BO51" s="403"/>
      <c r="BP51" s="403"/>
      <c r="BQ51" s="403"/>
      <c r="BR51" s="403"/>
      <c r="BS51" s="403"/>
      <c r="BT51" s="403"/>
      <c r="BU51" s="403"/>
      <c r="BV51" s="403"/>
      <c r="BW51" s="403"/>
      <c r="BX51" s="403"/>
      <c r="BY51" s="403"/>
      <c r="BZ51" s="403"/>
      <c r="CA51" s="403"/>
      <c r="CB51" s="403"/>
      <c r="CC51" s="403"/>
      <c r="CD51" s="403"/>
      <c r="CE51" s="403"/>
      <c r="CF51" s="403"/>
      <c r="CG51" s="403"/>
      <c r="CH51" s="403"/>
      <c r="CI51" s="403"/>
      <c r="CJ51" s="403"/>
      <c r="CK51" s="403"/>
      <c r="CL51" s="403"/>
      <c r="CM51" s="403"/>
      <c r="CN51" s="403"/>
      <c r="CO51" s="403"/>
      <c r="CP51" s="403"/>
      <c r="CQ51" s="403"/>
      <c r="CR51" s="403"/>
      <c r="CS51" s="403"/>
      <c r="CT51" s="403"/>
      <c r="CU51" s="403"/>
      <c r="CV51" s="403"/>
      <c r="CW51" s="403"/>
      <c r="CX51" s="403"/>
      <c r="CY51" s="403"/>
      <c r="CZ51" s="403"/>
      <c r="DA51" s="403"/>
      <c r="DB51" s="403"/>
      <c r="DC51" s="403"/>
      <c r="DD51" s="403"/>
      <c r="DE51" s="403"/>
      <c r="DF51" s="403"/>
      <c r="DG51" s="403"/>
      <c r="DH51" s="403"/>
      <c r="DI51" s="403"/>
      <c r="DJ51" s="403"/>
      <c r="DK51" s="403"/>
      <c r="DL51" s="403"/>
      <c r="DM51" s="403"/>
      <c r="DN51" s="403"/>
      <c r="DO51" s="403"/>
      <c r="DP51" s="403"/>
      <c r="DQ51" s="403"/>
      <c r="DR51" s="403"/>
      <c r="DS51" s="403"/>
      <c r="DT51" s="403"/>
      <c r="DU51" s="403"/>
      <c r="DV51" s="403"/>
      <c r="DW51" s="403"/>
      <c r="DX51" s="403"/>
      <c r="DY51" s="403"/>
      <c r="DZ51" s="403"/>
      <c r="EA51" s="403"/>
      <c r="EB51" s="403"/>
      <c r="EC51" s="403"/>
      <c r="ED51" s="403"/>
      <c r="EE51" s="403"/>
      <c r="EF51" s="403"/>
      <c r="EG51" s="403"/>
      <c r="EH51" s="403"/>
      <c r="EI51" s="403"/>
      <c r="EJ51" s="403"/>
      <c r="EK51" s="403"/>
      <c r="EL51" s="403"/>
      <c r="EM51" s="403"/>
      <c r="EN51" s="403"/>
      <c r="EO51" s="403"/>
      <c r="EP51" s="403"/>
      <c r="EQ51" s="403"/>
      <c r="ER51" s="403"/>
      <c r="ES51" s="403"/>
      <c r="ET51" s="403"/>
      <c r="EU51" s="403"/>
      <c r="EV51" s="403"/>
      <c r="EW51" s="403"/>
      <c r="EX51" s="403"/>
      <c r="EY51" s="403"/>
      <c r="EZ51" s="403"/>
      <c r="FA51" s="403"/>
      <c r="FB51" s="403"/>
      <c r="FC51" s="403"/>
      <c r="FD51" s="403"/>
      <c r="FE51" s="403"/>
      <c r="FF51" s="403"/>
      <c r="FG51" s="403"/>
      <c r="FH51" s="403"/>
      <c r="FI51" s="403"/>
      <c r="FJ51" s="403"/>
      <c r="FK51" s="403"/>
      <c r="FL51" s="403"/>
      <c r="FM51" s="403"/>
      <c r="FN51" s="403"/>
      <c r="FO51" s="403"/>
      <c r="FP51" s="403"/>
      <c r="FQ51" s="403"/>
      <c r="FR51" s="403"/>
      <c r="FS51" s="403"/>
      <c r="FT51" s="403"/>
      <c r="FU51" s="403"/>
      <c r="FV51" s="403"/>
      <c r="FW51" s="403"/>
      <c r="FX51" s="403"/>
      <c r="FY51" s="403"/>
      <c r="FZ51" s="403"/>
      <c r="GA51" s="403"/>
      <c r="GB51" s="403"/>
      <c r="GC51" s="403"/>
      <c r="GD51" s="403"/>
      <c r="GE51" s="403"/>
      <c r="GF51" s="403"/>
      <c r="GG51" s="403"/>
      <c r="GH51" s="403"/>
    </row>
    <row r="52" spans="1:190" ht="54.75" customHeight="1" x14ac:dyDescent="0.25">
      <c r="A52" s="44"/>
      <c r="B52" s="30" t="s">
        <v>41</v>
      </c>
      <c r="C52" s="134">
        <v>1020</v>
      </c>
      <c r="D52" s="30" t="s">
        <v>138</v>
      </c>
      <c r="E52" s="650" t="s">
        <v>136</v>
      </c>
      <c r="F52" s="649">
        <v>102452.3</v>
      </c>
      <c r="G52" s="576">
        <v>71095.100000000006</v>
      </c>
      <c r="H52" s="589">
        <v>66070.7</v>
      </c>
      <c r="I52" s="77">
        <f>H52/H6</f>
        <v>0.21306159856098675</v>
      </c>
      <c r="J52" s="74">
        <f t="shared" si="70"/>
        <v>-5024.4000000000087</v>
      </c>
      <c r="K52" s="92">
        <f>H52/G52</f>
        <v>0.92932846286171611</v>
      </c>
      <c r="L52" s="212">
        <v>9246.9</v>
      </c>
      <c r="M52" s="387">
        <v>9642</v>
      </c>
      <c r="N52" s="79">
        <v>6846.3</v>
      </c>
      <c r="O52" s="387">
        <v>1446.5</v>
      </c>
      <c r="P52" s="79">
        <f t="shared" si="65"/>
        <v>-5399.8</v>
      </c>
      <c r="Q52" s="289">
        <f t="shared" si="66"/>
        <v>0.2112820063391905</v>
      </c>
      <c r="R52" s="213">
        <f t="shared" si="6"/>
        <v>111699.2</v>
      </c>
      <c r="S52" s="387">
        <f t="shared" si="7"/>
        <v>112094.3</v>
      </c>
      <c r="T52" s="79">
        <f t="shared" si="71"/>
        <v>77941.400000000009</v>
      </c>
      <c r="U52" s="79">
        <f t="shared" si="8"/>
        <v>67517.2</v>
      </c>
      <c r="V52" s="79">
        <f t="shared" si="4"/>
        <v>-10424.200000000012</v>
      </c>
      <c r="W52" s="92">
        <f t="shared" si="5"/>
        <v>0.8662559307377079</v>
      </c>
      <c r="X52" s="15"/>
      <c r="Y52" s="382" t="str">
        <f t="shared" si="2"/>
        <v/>
      </c>
      <c r="Z52" s="382" t="str">
        <f t="shared" si="3"/>
        <v/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190" s="433" customFormat="1" ht="18" customHeight="1" x14ac:dyDescent="0.25">
      <c r="A53" s="407"/>
      <c r="B53" s="421"/>
      <c r="C53" s="422"/>
      <c r="D53" s="421"/>
      <c r="E53" s="423" t="s">
        <v>276</v>
      </c>
      <c r="F53" s="424">
        <v>60038.5</v>
      </c>
      <c r="G53" s="579">
        <v>40138.300000000003</v>
      </c>
      <c r="H53" s="588">
        <v>40134.6</v>
      </c>
      <c r="I53" s="425">
        <f>H53/H6</f>
        <v>0.12942411740159829</v>
      </c>
      <c r="J53" s="402">
        <f t="shared" si="70"/>
        <v>-3.7000000000043656</v>
      </c>
      <c r="K53" s="414">
        <f>H53/G53</f>
        <v>0.99990781871678658</v>
      </c>
      <c r="L53" s="401"/>
      <c r="M53" s="463"/>
      <c r="N53" s="395"/>
      <c r="O53" s="463"/>
      <c r="P53" s="395">
        <f t="shared" ref="P53:P65" si="76">O53-N53</f>
        <v>0</v>
      </c>
      <c r="Q53" s="396"/>
      <c r="R53" s="405">
        <f t="shared" si="6"/>
        <v>60038.5</v>
      </c>
      <c r="S53" s="463">
        <f t="shared" si="7"/>
        <v>60038.5</v>
      </c>
      <c r="T53" s="395">
        <f t="shared" si="71"/>
        <v>40138.300000000003</v>
      </c>
      <c r="U53" s="395">
        <f t="shared" si="8"/>
        <v>40134.6</v>
      </c>
      <c r="V53" s="395">
        <f t="shared" si="4"/>
        <v>-3.7000000000043656</v>
      </c>
      <c r="W53" s="92">
        <f t="shared" si="5"/>
        <v>0.99990781871678658</v>
      </c>
      <c r="X53" s="430"/>
      <c r="Y53" s="619" t="str">
        <f t="shared" si="2"/>
        <v/>
      </c>
      <c r="Z53" s="619" t="str">
        <f t="shared" si="3"/>
        <v/>
      </c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2"/>
      <c r="BP53" s="432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  <c r="DG53" s="432"/>
      <c r="DH53" s="432"/>
      <c r="DI53" s="432"/>
      <c r="DJ53" s="432"/>
      <c r="DK53" s="432"/>
      <c r="DL53" s="432"/>
      <c r="DM53" s="432"/>
      <c r="DN53" s="432"/>
      <c r="DO53" s="432"/>
      <c r="DP53" s="432"/>
      <c r="DQ53" s="432"/>
      <c r="DR53" s="432"/>
      <c r="DS53" s="432"/>
      <c r="DT53" s="432"/>
      <c r="DU53" s="432"/>
      <c r="DV53" s="432"/>
      <c r="DW53" s="432"/>
      <c r="DX53" s="432"/>
      <c r="DY53" s="432"/>
      <c r="DZ53" s="432"/>
      <c r="EA53" s="432"/>
      <c r="EB53" s="432"/>
      <c r="EC53" s="432"/>
      <c r="ED53" s="432"/>
      <c r="EE53" s="432"/>
      <c r="EF53" s="432"/>
      <c r="EG53" s="432"/>
      <c r="EH53" s="432"/>
      <c r="EI53" s="432"/>
      <c r="EJ53" s="432"/>
      <c r="EK53" s="432"/>
      <c r="EL53" s="432"/>
      <c r="EM53" s="432"/>
      <c r="EN53" s="432"/>
      <c r="EO53" s="432"/>
      <c r="EP53" s="432"/>
      <c r="EQ53" s="432"/>
      <c r="ER53" s="432"/>
      <c r="ES53" s="432"/>
      <c r="ET53" s="432"/>
      <c r="EU53" s="432"/>
      <c r="EV53" s="432"/>
      <c r="EW53" s="432"/>
      <c r="EX53" s="432"/>
      <c r="EY53" s="432"/>
      <c r="EZ53" s="432"/>
      <c r="FA53" s="432"/>
      <c r="FB53" s="432"/>
      <c r="FC53" s="432"/>
      <c r="FD53" s="432"/>
      <c r="FE53" s="432"/>
      <c r="FF53" s="432"/>
      <c r="FG53" s="432"/>
      <c r="FH53" s="432"/>
      <c r="FI53" s="432"/>
      <c r="FJ53" s="432"/>
      <c r="FK53" s="432"/>
      <c r="FL53" s="432"/>
      <c r="FM53" s="432"/>
      <c r="FN53" s="432"/>
      <c r="FO53" s="432"/>
      <c r="FP53" s="432"/>
      <c r="FQ53" s="432"/>
      <c r="FR53" s="432"/>
      <c r="FS53" s="432"/>
      <c r="FT53" s="432"/>
      <c r="FU53" s="432"/>
      <c r="FV53" s="432"/>
      <c r="FW53" s="432"/>
      <c r="FX53" s="432"/>
      <c r="FY53" s="432"/>
      <c r="FZ53" s="432"/>
      <c r="GA53" s="432"/>
      <c r="GB53" s="432"/>
      <c r="GC53" s="432"/>
      <c r="GD53" s="432"/>
      <c r="GE53" s="432"/>
      <c r="GF53" s="432"/>
      <c r="GG53" s="432"/>
      <c r="GH53" s="432"/>
    </row>
    <row r="54" spans="1:190" s="433" customFormat="1" ht="42.75" hidden="1" customHeight="1" x14ac:dyDescent="0.25">
      <c r="A54" s="407"/>
      <c r="B54" s="421"/>
      <c r="C54" s="422"/>
      <c r="D54" s="421"/>
      <c r="E54" s="409" t="s">
        <v>277</v>
      </c>
      <c r="F54" s="501"/>
      <c r="G54" s="575"/>
      <c r="H54" s="588"/>
      <c r="I54" s="425">
        <f>H54/H6</f>
        <v>0</v>
      </c>
      <c r="J54" s="402">
        <f>H54-G54</f>
        <v>0</v>
      </c>
      <c r="K54" s="414" t="e">
        <f t="shared" ref="K54:K55" si="77">H54/G54</f>
        <v>#DIV/0!</v>
      </c>
      <c r="L54" s="401"/>
      <c r="M54" s="463"/>
      <c r="N54" s="395"/>
      <c r="O54" s="463"/>
      <c r="P54" s="395">
        <f t="shared" ref="P54" si="78">O54-N54</f>
        <v>0</v>
      </c>
      <c r="Q54" s="396" t="e">
        <f t="shared" ref="Q54" si="79">O54/N54</f>
        <v>#DIV/0!</v>
      </c>
      <c r="R54" s="405">
        <f t="shared" ref="R54" si="80">SUM(F54,L54)</f>
        <v>0</v>
      </c>
      <c r="S54" s="463">
        <f t="shared" ref="S54" si="81">SUM(F54,M54)</f>
        <v>0</v>
      </c>
      <c r="T54" s="395">
        <f t="shared" si="71"/>
        <v>0</v>
      </c>
      <c r="U54" s="395">
        <f t="shared" ref="U54" si="82">SUM(H54,O54)</f>
        <v>0</v>
      </c>
      <c r="V54" s="395">
        <f t="shared" ref="V54:V55" si="83">U54-T54</f>
        <v>0</v>
      </c>
      <c r="W54" s="682" t="e">
        <f t="shared" si="5"/>
        <v>#DIV/0!</v>
      </c>
      <c r="X54" s="430"/>
      <c r="Y54" s="399" t="str">
        <f t="shared" si="2"/>
        <v/>
      </c>
      <c r="Z54" s="399" t="str">
        <f t="shared" si="3"/>
        <v/>
      </c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2"/>
      <c r="AW54" s="432"/>
      <c r="AX54" s="432"/>
      <c r="AY54" s="432"/>
      <c r="AZ54" s="432"/>
      <c r="BA54" s="432"/>
      <c r="BB54" s="432"/>
      <c r="BC54" s="432"/>
      <c r="BD54" s="432"/>
      <c r="BE54" s="432"/>
      <c r="BF54" s="432"/>
      <c r="BG54" s="432"/>
      <c r="BH54" s="432"/>
      <c r="BI54" s="432"/>
      <c r="BJ54" s="432"/>
      <c r="BK54" s="432"/>
      <c r="BL54" s="432"/>
      <c r="BM54" s="432"/>
      <c r="BN54" s="432"/>
      <c r="BO54" s="432"/>
      <c r="BP54" s="432"/>
      <c r="BQ54" s="432"/>
      <c r="BR54" s="432"/>
      <c r="BS54" s="432"/>
      <c r="BT54" s="432"/>
      <c r="BU54" s="432"/>
      <c r="BV54" s="432"/>
      <c r="BW54" s="432"/>
      <c r="BX54" s="432"/>
      <c r="BY54" s="432"/>
      <c r="BZ54" s="432"/>
      <c r="CA54" s="432"/>
      <c r="CB54" s="432"/>
      <c r="CC54" s="432"/>
      <c r="CD54" s="432"/>
      <c r="CE54" s="432"/>
      <c r="CF54" s="432"/>
      <c r="CG54" s="432"/>
      <c r="CH54" s="432"/>
      <c r="CI54" s="432"/>
      <c r="CJ54" s="432"/>
      <c r="CK54" s="432"/>
      <c r="CL54" s="432"/>
      <c r="CM54" s="432"/>
      <c r="CN54" s="432"/>
      <c r="CO54" s="432"/>
      <c r="CP54" s="432"/>
      <c r="CQ54" s="432"/>
      <c r="CR54" s="432"/>
      <c r="CS54" s="432"/>
      <c r="CT54" s="432"/>
      <c r="CU54" s="432"/>
      <c r="CV54" s="432"/>
      <c r="CW54" s="432"/>
      <c r="CX54" s="432"/>
      <c r="CY54" s="432"/>
      <c r="CZ54" s="432"/>
      <c r="DA54" s="432"/>
      <c r="DB54" s="432"/>
      <c r="DC54" s="432"/>
      <c r="DD54" s="432"/>
      <c r="DE54" s="432"/>
      <c r="DF54" s="432"/>
      <c r="DG54" s="432"/>
      <c r="DH54" s="432"/>
      <c r="DI54" s="432"/>
      <c r="DJ54" s="432"/>
      <c r="DK54" s="432"/>
      <c r="DL54" s="432"/>
      <c r="DM54" s="432"/>
      <c r="DN54" s="432"/>
      <c r="DO54" s="432"/>
      <c r="DP54" s="432"/>
      <c r="DQ54" s="432"/>
      <c r="DR54" s="432"/>
      <c r="DS54" s="432"/>
      <c r="DT54" s="432"/>
      <c r="DU54" s="432"/>
      <c r="DV54" s="432"/>
      <c r="DW54" s="432"/>
      <c r="DX54" s="432"/>
      <c r="DY54" s="432"/>
      <c r="DZ54" s="432"/>
      <c r="EA54" s="432"/>
      <c r="EB54" s="432"/>
      <c r="EC54" s="432"/>
      <c r="ED54" s="432"/>
      <c r="EE54" s="432"/>
      <c r="EF54" s="432"/>
      <c r="EG54" s="432"/>
      <c r="EH54" s="432"/>
      <c r="EI54" s="432"/>
      <c r="EJ54" s="432"/>
      <c r="EK54" s="432"/>
      <c r="EL54" s="432"/>
      <c r="EM54" s="432"/>
      <c r="EN54" s="432"/>
      <c r="EO54" s="432"/>
      <c r="EP54" s="432"/>
      <c r="EQ54" s="432"/>
      <c r="ER54" s="432"/>
      <c r="ES54" s="432"/>
      <c r="ET54" s="432"/>
      <c r="EU54" s="432"/>
      <c r="EV54" s="432"/>
      <c r="EW54" s="432"/>
      <c r="EX54" s="432"/>
      <c r="EY54" s="432"/>
      <c r="EZ54" s="432"/>
      <c r="FA54" s="432"/>
      <c r="FB54" s="432"/>
      <c r="FC54" s="432"/>
      <c r="FD54" s="432"/>
      <c r="FE54" s="432"/>
      <c r="FF54" s="432"/>
      <c r="FG54" s="432"/>
      <c r="FH54" s="432"/>
      <c r="FI54" s="432"/>
      <c r="FJ54" s="432"/>
      <c r="FK54" s="432"/>
      <c r="FL54" s="432"/>
      <c r="FM54" s="432"/>
      <c r="FN54" s="432"/>
      <c r="FO54" s="432"/>
      <c r="FP54" s="432"/>
      <c r="FQ54" s="432"/>
      <c r="FR54" s="432"/>
      <c r="FS54" s="432"/>
      <c r="FT54" s="432"/>
      <c r="FU54" s="432"/>
      <c r="FV54" s="432"/>
      <c r="FW54" s="432"/>
      <c r="FX54" s="432"/>
      <c r="FY54" s="432"/>
      <c r="FZ54" s="432"/>
      <c r="GA54" s="432"/>
      <c r="GB54" s="432"/>
      <c r="GC54" s="432"/>
      <c r="GD54" s="432"/>
      <c r="GE54" s="432"/>
      <c r="GF54" s="432"/>
      <c r="GG54" s="432"/>
      <c r="GH54" s="432"/>
    </row>
    <row r="55" spans="1:190" s="433" customFormat="1" ht="30.75" hidden="1" customHeight="1" x14ac:dyDescent="0.25">
      <c r="A55" s="407"/>
      <c r="B55" s="421"/>
      <c r="C55" s="422"/>
      <c r="D55" s="421"/>
      <c r="E55" s="404" t="s">
        <v>316</v>
      </c>
      <c r="F55" s="424"/>
      <c r="G55" s="575"/>
      <c r="H55" s="588"/>
      <c r="I55" s="425">
        <f>H55/H6</f>
        <v>0</v>
      </c>
      <c r="J55" s="402">
        <f>H55-G55</f>
        <v>0</v>
      </c>
      <c r="K55" s="414" t="e">
        <f t="shared" si="77"/>
        <v>#DIV/0!</v>
      </c>
      <c r="L55" s="401"/>
      <c r="M55" s="463"/>
      <c r="N55" s="395"/>
      <c r="O55" s="463"/>
      <c r="P55" s="395">
        <f t="shared" ref="P55" si="84">O55-N55</f>
        <v>0</v>
      </c>
      <c r="Q55" s="396" t="e">
        <f t="shared" ref="Q55" si="85">O55/N55</f>
        <v>#DIV/0!</v>
      </c>
      <c r="R55" s="405">
        <f t="shared" ref="R55" si="86">SUM(F55,L55)</f>
        <v>0</v>
      </c>
      <c r="S55" s="463">
        <f t="shared" ref="S55" si="87">SUM(F55,M55)</f>
        <v>0</v>
      </c>
      <c r="T55" s="395">
        <f t="shared" ref="T55" si="88">SUM(G55,N55)</f>
        <v>0</v>
      </c>
      <c r="U55" s="395">
        <f t="shared" ref="U55" si="89">SUM(H55,O55)</f>
        <v>0</v>
      </c>
      <c r="V55" s="395">
        <f t="shared" si="83"/>
        <v>0</v>
      </c>
      <c r="W55" s="69" t="e">
        <f t="shared" si="5"/>
        <v>#DIV/0!</v>
      </c>
      <c r="X55" s="430"/>
      <c r="Y55" s="399" t="str">
        <f t="shared" ref="Y55" si="90">IF(J55&lt;=0,"",IF(J55&gt;0,"НІ"))</f>
        <v/>
      </c>
      <c r="Z55" s="399" t="str">
        <f t="shared" ref="Z55" si="91">IF(P55&lt;=0,"",IF(P55&gt;0,"НІ"))</f>
        <v/>
      </c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432"/>
      <c r="BM55" s="432"/>
      <c r="BN55" s="432"/>
      <c r="BO55" s="432"/>
      <c r="BP55" s="432"/>
      <c r="BQ55" s="432"/>
      <c r="BR55" s="432"/>
      <c r="BS55" s="432"/>
      <c r="BT55" s="432"/>
      <c r="BU55" s="432"/>
      <c r="BV55" s="432"/>
      <c r="BW55" s="432"/>
      <c r="BX55" s="432"/>
      <c r="BY55" s="432"/>
      <c r="BZ55" s="432"/>
      <c r="CA55" s="432"/>
      <c r="CB55" s="432"/>
      <c r="CC55" s="432"/>
      <c r="CD55" s="432"/>
      <c r="CE55" s="432"/>
      <c r="CF55" s="432"/>
      <c r="CG55" s="432"/>
      <c r="CH55" s="432"/>
      <c r="CI55" s="432"/>
      <c r="CJ55" s="432"/>
      <c r="CK55" s="432"/>
      <c r="CL55" s="432"/>
      <c r="CM55" s="432"/>
      <c r="CN55" s="432"/>
      <c r="CO55" s="432"/>
      <c r="CP55" s="432"/>
      <c r="CQ55" s="432"/>
      <c r="CR55" s="432"/>
      <c r="CS55" s="432"/>
      <c r="CT55" s="432"/>
      <c r="CU55" s="432"/>
      <c r="CV55" s="432"/>
      <c r="CW55" s="432"/>
      <c r="CX55" s="432"/>
      <c r="CY55" s="432"/>
      <c r="CZ55" s="432"/>
      <c r="DA55" s="432"/>
      <c r="DB55" s="432"/>
      <c r="DC55" s="432"/>
      <c r="DD55" s="432"/>
      <c r="DE55" s="432"/>
      <c r="DF55" s="432"/>
      <c r="DG55" s="432"/>
      <c r="DH55" s="432"/>
      <c r="DI55" s="432"/>
      <c r="DJ55" s="432"/>
      <c r="DK55" s="432"/>
      <c r="DL55" s="432"/>
      <c r="DM55" s="432"/>
      <c r="DN55" s="432"/>
      <c r="DO55" s="432"/>
      <c r="DP55" s="432"/>
      <c r="DQ55" s="432"/>
      <c r="DR55" s="432"/>
      <c r="DS55" s="432"/>
      <c r="DT55" s="432"/>
      <c r="DU55" s="432"/>
      <c r="DV55" s="432"/>
      <c r="DW55" s="432"/>
      <c r="DX55" s="432"/>
      <c r="DY55" s="432"/>
      <c r="DZ55" s="432"/>
      <c r="EA55" s="432"/>
      <c r="EB55" s="432"/>
      <c r="EC55" s="432"/>
      <c r="ED55" s="432"/>
      <c r="EE55" s="432"/>
      <c r="EF55" s="432"/>
      <c r="EG55" s="432"/>
      <c r="EH55" s="432"/>
      <c r="EI55" s="432"/>
      <c r="EJ55" s="432"/>
      <c r="EK55" s="432"/>
      <c r="EL55" s="432"/>
      <c r="EM55" s="432"/>
      <c r="EN55" s="432"/>
      <c r="EO55" s="432"/>
      <c r="EP55" s="432"/>
      <c r="EQ55" s="432"/>
      <c r="ER55" s="432"/>
      <c r="ES55" s="432"/>
      <c r="ET55" s="432"/>
      <c r="EU55" s="432"/>
      <c r="EV55" s="432"/>
      <c r="EW55" s="432"/>
      <c r="EX55" s="432"/>
      <c r="EY55" s="432"/>
      <c r="EZ55" s="432"/>
      <c r="FA55" s="432"/>
      <c r="FB55" s="432"/>
      <c r="FC55" s="432"/>
      <c r="FD55" s="432"/>
      <c r="FE55" s="432"/>
      <c r="FF55" s="432"/>
      <c r="FG55" s="432"/>
      <c r="FH55" s="432"/>
      <c r="FI55" s="432"/>
      <c r="FJ55" s="432"/>
      <c r="FK55" s="432"/>
      <c r="FL55" s="432"/>
      <c r="FM55" s="432"/>
      <c r="FN55" s="432"/>
      <c r="FO55" s="432"/>
      <c r="FP55" s="432"/>
      <c r="FQ55" s="432"/>
      <c r="FR55" s="432"/>
      <c r="FS55" s="432"/>
      <c r="FT55" s="432"/>
      <c r="FU55" s="432"/>
      <c r="FV55" s="432"/>
      <c r="FW55" s="432"/>
      <c r="FX55" s="432"/>
      <c r="FY55" s="432"/>
      <c r="FZ55" s="432"/>
      <c r="GA55" s="432"/>
      <c r="GB55" s="432"/>
      <c r="GC55" s="432"/>
      <c r="GD55" s="432"/>
      <c r="GE55" s="432"/>
      <c r="GF55" s="432"/>
      <c r="GG55" s="432"/>
      <c r="GH55" s="432"/>
    </row>
    <row r="56" spans="1:190" s="433" customFormat="1" ht="47.25" hidden="1" customHeight="1" x14ac:dyDescent="0.25">
      <c r="A56" s="407"/>
      <c r="B56" s="421"/>
      <c r="C56" s="422"/>
      <c r="D56" s="421"/>
      <c r="E56" s="423" t="s">
        <v>297</v>
      </c>
      <c r="F56" s="424"/>
      <c r="G56" s="575"/>
      <c r="H56" s="588"/>
      <c r="I56" s="425">
        <f>H56/H6</f>
        <v>0</v>
      </c>
      <c r="J56" s="402">
        <f>H56-G56</f>
        <v>0</v>
      </c>
      <c r="K56" s="414" t="e">
        <f t="shared" ref="K56" si="92">H56/G56</f>
        <v>#DIV/0!</v>
      </c>
      <c r="L56" s="401"/>
      <c r="M56" s="463"/>
      <c r="N56" s="395"/>
      <c r="O56" s="463"/>
      <c r="P56" s="395">
        <f t="shared" si="76"/>
        <v>0</v>
      </c>
      <c r="Q56" s="396" t="e">
        <f t="shared" ref="Q56:Q65" si="93">O56/N56</f>
        <v>#DIV/0!</v>
      </c>
      <c r="R56" s="405">
        <f t="shared" si="6"/>
        <v>0</v>
      </c>
      <c r="S56" s="463">
        <f t="shared" si="7"/>
        <v>0</v>
      </c>
      <c r="T56" s="395">
        <f t="shared" si="71"/>
        <v>0</v>
      </c>
      <c r="U56" s="395">
        <f t="shared" si="8"/>
        <v>0</v>
      </c>
      <c r="V56" s="395">
        <f t="shared" si="4"/>
        <v>0</v>
      </c>
      <c r="W56" s="69" t="e">
        <f t="shared" si="5"/>
        <v>#DIV/0!</v>
      </c>
      <c r="X56" s="430"/>
      <c r="Y56" s="399" t="str">
        <f t="shared" si="2"/>
        <v/>
      </c>
      <c r="Z56" s="399" t="str">
        <f t="shared" si="3"/>
        <v/>
      </c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2"/>
      <c r="AW56" s="432"/>
      <c r="AX56" s="432"/>
      <c r="AY56" s="432"/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  <c r="BK56" s="432"/>
      <c r="BL56" s="432"/>
      <c r="BM56" s="432"/>
      <c r="BN56" s="432"/>
      <c r="BO56" s="432"/>
      <c r="BP56" s="432"/>
      <c r="BQ56" s="432"/>
      <c r="BR56" s="432"/>
      <c r="BS56" s="432"/>
      <c r="BT56" s="432"/>
      <c r="BU56" s="432"/>
      <c r="BV56" s="432"/>
      <c r="BW56" s="432"/>
      <c r="BX56" s="432"/>
      <c r="BY56" s="432"/>
      <c r="BZ56" s="432"/>
      <c r="CA56" s="432"/>
      <c r="CB56" s="432"/>
      <c r="CC56" s="432"/>
      <c r="CD56" s="432"/>
      <c r="CE56" s="432"/>
      <c r="CF56" s="432"/>
      <c r="CG56" s="432"/>
      <c r="CH56" s="432"/>
      <c r="CI56" s="432"/>
      <c r="CJ56" s="432"/>
      <c r="CK56" s="432"/>
      <c r="CL56" s="432"/>
      <c r="CM56" s="432"/>
      <c r="CN56" s="432"/>
      <c r="CO56" s="432"/>
      <c r="CP56" s="432"/>
      <c r="CQ56" s="432"/>
      <c r="CR56" s="432"/>
      <c r="CS56" s="432"/>
      <c r="CT56" s="432"/>
      <c r="CU56" s="432"/>
      <c r="CV56" s="432"/>
      <c r="CW56" s="432"/>
      <c r="CX56" s="432"/>
      <c r="CY56" s="432"/>
      <c r="CZ56" s="432"/>
      <c r="DA56" s="432"/>
      <c r="DB56" s="432"/>
      <c r="DC56" s="432"/>
      <c r="DD56" s="432"/>
      <c r="DE56" s="432"/>
      <c r="DF56" s="432"/>
      <c r="DG56" s="432"/>
      <c r="DH56" s="432"/>
      <c r="DI56" s="432"/>
      <c r="DJ56" s="432"/>
      <c r="DK56" s="432"/>
      <c r="DL56" s="432"/>
      <c r="DM56" s="432"/>
      <c r="DN56" s="432"/>
      <c r="DO56" s="432"/>
      <c r="DP56" s="432"/>
      <c r="DQ56" s="432"/>
      <c r="DR56" s="432"/>
      <c r="DS56" s="432"/>
      <c r="DT56" s="432"/>
      <c r="DU56" s="432"/>
      <c r="DV56" s="432"/>
      <c r="DW56" s="432"/>
      <c r="DX56" s="432"/>
      <c r="DY56" s="432"/>
      <c r="DZ56" s="432"/>
      <c r="EA56" s="432"/>
      <c r="EB56" s="432"/>
      <c r="EC56" s="432"/>
      <c r="ED56" s="432"/>
      <c r="EE56" s="432"/>
      <c r="EF56" s="432"/>
      <c r="EG56" s="432"/>
      <c r="EH56" s="432"/>
      <c r="EI56" s="432"/>
      <c r="EJ56" s="432"/>
      <c r="EK56" s="432"/>
      <c r="EL56" s="432"/>
      <c r="EM56" s="432"/>
      <c r="EN56" s="432"/>
      <c r="EO56" s="432"/>
      <c r="EP56" s="432"/>
      <c r="EQ56" s="432"/>
      <c r="ER56" s="432"/>
      <c r="ES56" s="432"/>
      <c r="ET56" s="432"/>
      <c r="EU56" s="432"/>
      <c r="EV56" s="432"/>
      <c r="EW56" s="432"/>
      <c r="EX56" s="432"/>
      <c r="EY56" s="432"/>
      <c r="EZ56" s="432"/>
      <c r="FA56" s="432"/>
      <c r="FB56" s="432"/>
      <c r="FC56" s="432"/>
      <c r="FD56" s="432"/>
      <c r="FE56" s="432"/>
      <c r="FF56" s="432"/>
      <c r="FG56" s="432"/>
      <c r="FH56" s="432"/>
      <c r="FI56" s="432"/>
      <c r="FJ56" s="432"/>
      <c r="FK56" s="432"/>
      <c r="FL56" s="432"/>
      <c r="FM56" s="432"/>
      <c r="FN56" s="432"/>
      <c r="FO56" s="432"/>
      <c r="FP56" s="432"/>
      <c r="FQ56" s="432"/>
      <c r="FR56" s="432"/>
      <c r="FS56" s="432"/>
      <c r="FT56" s="432"/>
      <c r="FU56" s="432"/>
      <c r="FV56" s="432"/>
      <c r="FW56" s="432"/>
      <c r="FX56" s="432"/>
      <c r="FY56" s="432"/>
      <c r="FZ56" s="432"/>
      <c r="GA56" s="432"/>
      <c r="GB56" s="432"/>
      <c r="GC56" s="432"/>
      <c r="GD56" s="432"/>
      <c r="GE56" s="432"/>
      <c r="GF56" s="432"/>
      <c r="GG56" s="432"/>
      <c r="GH56" s="432"/>
    </row>
    <row r="57" spans="1:190" s="362" customFormat="1" ht="27.75" hidden="1" customHeight="1" x14ac:dyDescent="0.25">
      <c r="A57" s="44"/>
      <c r="B57" s="353"/>
      <c r="C57" s="352"/>
      <c r="D57" s="353"/>
      <c r="E57" s="266" t="s">
        <v>128</v>
      </c>
      <c r="F57" s="272"/>
      <c r="G57" s="576"/>
      <c r="H57" s="589"/>
      <c r="I57" s="354"/>
      <c r="J57" s="75"/>
      <c r="K57" s="288"/>
      <c r="L57" s="212"/>
      <c r="M57" s="387"/>
      <c r="N57" s="79"/>
      <c r="O57" s="387"/>
      <c r="P57" s="79">
        <f t="shared" si="76"/>
        <v>0</v>
      </c>
      <c r="Q57" s="289" t="e">
        <f t="shared" si="93"/>
        <v>#DIV/0!</v>
      </c>
      <c r="R57" s="213">
        <f>SUM(F57,L57)</f>
        <v>0</v>
      </c>
      <c r="S57" s="387">
        <f t="shared" ref="S57:U58" si="94">SUM(F57,M57)</f>
        <v>0</v>
      </c>
      <c r="T57" s="79">
        <f t="shared" si="94"/>
        <v>0</v>
      </c>
      <c r="U57" s="79">
        <f t="shared" si="94"/>
        <v>0</v>
      </c>
      <c r="V57" s="79">
        <f>U57-T57</f>
        <v>0</v>
      </c>
      <c r="W57" s="69" t="e">
        <f t="shared" si="5"/>
        <v>#DIV/0!</v>
      </c>
      <c r="X57" s="359"/>
      <c r="Y57" s="382" t="str">
        <f t="shared" si="2"/>
        <v/>
      </c>
      <c r="Z57" s="382" t="str">
        <f t="shared" si="3"/>
        <v/>
      </c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  <c r="DH57" s="361"/>
      <c r="DI57" s="361"/>
      <c r="DJ57" s="361"/>
      <c r="DK57" s="361"/>
      <c r="DL57" s="361"/>
      <c r="DM57" s="361"/>
      <c r="DN57" s="361"/>
      <c r="DO57" s="361"/>
      <c r="DP57" s="361"/>
      <c r="DQ57" s="361"/>
      <c r="DR57" s="361"/>
      <c r="DS57" s="361"/>
      <c r="DT57" s="361"/>
      <c r="DU57" s="361"/>
      <c r="DV57" s="361"/>
      <c r="DW57" s="361"/>
      <c r="DX57" s="361"/>
      <c r="DY57" s="361"/>
      <c r="DZ57" s="361"/>
      <c r="EA57" s="361"/>
      <c r="EB57" s="361"/>
      <c r="EC57" s="361"/>
      <c r="ED57" s="361"/>
      <c r="EE57" s="361"/>
      <c r="EF57" s="361"/>
      <c r="EG57" s="361"/>
      <c r="EH57" s="361"/>
      <c r="EI57" s="361"/>
      <c r="EJ57" s="361"/>
      <c r="EK57" s="361"/>
      <c r="EL57" s="361"/>
      <c r="EM57" s="361"/>
      <c r="EN57" s="361"/>
      <c r="EO57" s="361"/>
      <c r="EP57" s="361"/>
      <c r="EQ57" s="361"/>
      <c r="ER57" s="361"/>
      <c r="ES57" s="361"/>
      <c r="ET57" s="361"/>
      <c r="EU57" s="361"/>
      <c r="EV57" s="361"/>
      <c r="EW57" s="361"/>
      <c r="EX57" s="361"/>
      <c r="EY57" s="361"/>
      <c r="EZ57" s="361"/>
      <c r="FA57" s="361"/>
      <c r="FB57" s="361"/>
      <c r="FC57" s="361"/>
      <c r="FD57" s="361"/>
      <c r="FE57" s="361"/>
      <c r="FF57" s="361"/>
      <c r="FG57" s="361"/>
      <c r="FH57" s="361"/>
      <c r="FI57" s="361"/>
      <c r="FJ57" s="361"/>
      <c r="FK57" s="361"/>
      <c r="FL57" s="361"/>
      <c r="FM57" s="361"/>
      <c r="FN57" s="361"/>
      <c r="FO57" s="361"/>
      <c r="FP57" s="361"/>
      <c r="FQ57" s="361"/>
      <c r="FR57" s="361"/>
      <c r="FS57" s="361"/>
      <c r="FT57" s="361"/>
      <c r="FU57" s="361"/>
      <c r="FV57" s="361"/>
      <c r="FW57" s="361"/>
      <c r="FX57" s="361"/>
      <c r="FY57" s="361"/>
      <c r="FZ57" s="361"/>
      <c r="GA57" s="361"/>
      <c r="GB57" s="361"/>
      <c r="GC57" s="361"/>
      <c r="GD57" s="361"/>
      <c r="GE57" s="361"/>
      <c r="GF57" s="361"/>
      <c r="GG57" s="361"/>
      <c r="GH57" s="361"/>
    </row>
    <row r="58" spans="1:190" s="366" customFormat="1" ht="27.75" hidden="1" customHeight="1" x14ac:dyDescent="0.25">
      <c r="A58" s="44"/>
      <c r="B58" s="353"/>
      <c r="C58" s="352"/>
      <c r="D58" s="353"/>
      <c r="E58" s="266" t="s">
        <v>122</v>
      </c>
      <c r="F58" s="272"/>
      <c r="G58" s="576"/>
      <c r="H58" s="589"/>
      <c r="I58" s="354"/>
      <c r="J58" s="75">
        <f>H58-G58</f>
        <v>0</v>
      </c>
      <c r="K58" s="288"/>
      <c r="L58" s="212"/>
      <c r="M58" s="387"/>
      <c r="N58" s="79"/>
      <c r="O58" s="387"/>
      <c r="P58" s="79">
        <f t="shared" si="76"/>
        <v>0</v>
      </c>
      <c r="Q58" s="289" t="e">
        <f t="shared" si="93"/>
        <v>#DIV/0!</v>
      </c>
      <c r="R58" s="213">
        <f>SUM(F58,L58)</f>
        <v>0</v>
      </c>
      <c r="S58" s="387">
        <f t="shared" si="94"/>
        <v>0</v>
      </c>
      <c r="T58" s="79">
        <f t="shared" si="94"/>
        <v>0</v>
      </c>
      <c r="U58" s="79">
        <f t="shared" si="94"/>
        <v>0</v>
      </c>
      <c r="V58" s="79">
        <f>U58-T58</f>
        <v>0</v>
      </c>
      <c r="W58" s="69" t="e">
        <f t="shared" si="5"/>
        <v>#DIV/0!</v>
      </c>
      <c r="X58" s="363"/>
      <c r="Y58" s="382" t="str">
        <f t="shared" si="2"/>
        <v/>
      </c>
      <c r="Z58" s="382" t="str">
        <f t="shared" si="3"/>
        <v/>
      </c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5"/>
      <c r="BK58" s="365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65"/>
      <c r="CC58" s="365"/>
      <c r="CD58" s="365"/>
      <c r="CE58" s="365"/>
      <c r="CF58" s="365"/>
      <c r="CG58" s="365"/>
      <c r="CH58" s="365"/>
      <c r="CI58" s="365"/>
      <c r="CJ58" s="365"/>
      <c r="CK58" s="365"/>
      <c r="CL58" s="365"/>
      <c r="CM58" s="365"/>
      <c r="CN58" s="365"/>
      <c r="CO58" s="365"/>
      <c r="CP58" s="365"/>
      <c r="CQ58" s="365"/>
      <c r="CR58" s="365"/>
      <c r="CS58" s="365"/>
      <c r="CT58" s="365"/>
      <c r="CU58" s="365"/>
      <c r="CV58" s="365"/>
      <c r="CW58" s="365"/>
      <c r="CX58" s="365"/>
      <c r="CY58" s="365"/>
      <c r="CZ58" s="365"/>
      <c r="DA58" s="365"/>
      <c r="DB58" s="365"/>
      <c r="DC58" s="365"/>
      <c r="DD58" s="365"/>
      <c r="DE58" s="365"/>
      <c r="DF58" s="365"/>
      <c r="DG58" s="365"/>
      <c r="DH58" s="365"/>
      <c r="DI58" s="365"/>
      <c r="DJ58" s="365"/>
      <c r="DK58" s="365"/>
      <c r="DL58" s="365"/>
      <c r="DM58" s="365"/>
      <c r="DN58" s="365"/>
      <c r="DO58" s="365"/>
      <c r="DP58" s="365"/>
      <c r="DQ58" s="365"/>
      <c r="DR58" s="365"/>
      <c r="DS58" s="365"/>
      <c r="DT58" s="365"/>
      <c r="DU58" s="365"/>
      <c r="DV58" s="365"/>
      <c r="DW58" s="365"/>
      <c r="DX58" s="365"/>
      <c r="DY58" s="365"/>
      <c r="DZ58" s="365"/>
      <c r="EA58" s="365"/>
      <c r="EB58" s="365"/>
      <c r="EC58" s="365"/>
      <c r="ED58" s="365"/>
      <c r="EE58" s="365"/>
      <c r="EF58" s="365"/>
      <c r="EG58" s="365"/>
      <c r="EH58" s="365"/>
      <c r="EI58" s="365"/>
      <c r="EJ58" s="365"/>
      <c r="EK58" s="365"/>
      <c r="EL58" s="365"/>
      <c r="EM58" s="365"/>
      <c r="EN58" s="365"/>
      <c r="EO58" s="365"/>
      <c r="EP58" s="365"/>
      <c r="EQ58" s="365"/>
      <c r="ER58" s="365"/>
      <c r="ES58" s="365"/>
      <c r="ET58" s="365"/>
      <c r="EU58" s="365"/>
      <c r="EV58" s="365"/>
      <c r="EW58" s="365"/>
      <c r="EX58" s="365"/>
      <c r="EY58" s="365"/>
      <c r="EZ58" s="365"/>
      <c r="FA58" s="365"/>
      <c r="FB58" s="365"/>
      <c r="FC58" s="365"/>
      <c r="FD58" s="365"/>
      <c r="FE58" s="365"/>
      <c r="FF58" s="365"/>
      <c r="FG58" s="365"/>
      <c r="FH58" s="365"/>
      <c r="FI58" s="365"/>
      <c r="FJ58" s="365"/>
      <c r="FK58" s="365"/>
      <c r="FL58" s="365"/>
      <c r="FM58" s="365"/>
      <c r="FN58" s="365"/>
      <c r="FO58" s="365"/>
      <c r="FP58" s="365"/>
      <c r="FQ58" s="365"/>
      <c r="FR58" s="365"/>
      <c r="FS58" s="365"/>
      <c r="FT58" s="365"/>
      <c r="FU58" s="365"/>
      <c r="FV58" s="365"/>
      <c r="FW58" s="365"/>
      <c r="FX58" s="365"/>
      <c r="FY58" s="365"/>
      <c r="FZ58" s="365"/>
      <c r="GA58" s="365"/>
      <c r="GB58" s="365"/>
      <c r="GC58" s="365"/>
      <c r="GD58" s="365"/>
      <c r="GE58" s="365"/>
      <c r="GF58" s="365"/>
      <c r="GG58" s="365"/>
      <c r="GH58" s="365"/>
    </row>
    <row r="59" spans="1:190" s="366" customFormat="1" ht="25.5" hidden="1" customHeight="1" x14ac:dyDescent="0.25">
      <c r="A59" s="44"/>
      <c r="B59" s="353"/>
      <c r="C59" s="367"/>
      <c r="D59" s="368"/>
      <c r="E59" s="369"/>
      <c r="F59" s="370"/>
      <c r="G59" s="285"/>
      <c r="H59" s="465"/>
      <c r="I59" s="285"/>
      <c r="J59" s="285"/>
      <c r="K59" s="371"/>
      <c r="L59" s="370"/>
      <c r="M59" s="465"/>
      <c r="N59" s="285"/>
      <c r="O59" s="465"/>
      <c r="P59" s="88">
        <f t="shared" si="76"/>
        <v>0</v>
      </c>
      <c r="Q59" s="290" t="e">
        <f t="shared" si="93"/>
        <v>#DIV/0!</v>
      </c>
      <c r="R59" s="370"/>
      <c r="S59" s="465"/>
      <c r="T59" s="285"/>
      <c r="U59" s="285"/>
      <c r="V59" s="285"/>
      <c r="W59" s="683" t="e">
        <f t="shared" si="5"/>
        <v>#DIV/0!</v>
      </c>
      <c r="X59" s="363"/>
      <c r="Y59" s="382" t="str">
        <f t="shared" si="2"/>
        <v/>
      </c>
      <c r="Z59" s="382" t="str">
        <f t="shared" si="3"/>
        <v/>
      </c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5"/>
      <c r="CX59" s="365"/>
      <c r="CY59" s="365"/>
      <c r="CZ59" s="365"/>
      <c r="DA59" s="365"/>
      <c r="DB59" s="365"/>
      <c r="DC59" s="365"/>
      <c r="DD59" s="365"/>
      <c r="DE59" s="365"/>
      <c r="DF59" s="365"/>
      <c r="DG59" s="365"/>
      <c r="DH59" s="365"/>
      <c r="DI59" s="365"/>
      <c r="DJ59" s="365"/>
      <c r="DK59" s="365"/>
      <c r="DL59" s="365"/>
      <c r="DM59" s="365"/>
      <c r="DN59" s="365"/>
      <c r="DO59" s="365"/>
      <c r="DP59" s="365"/>
      <c r="DQ59" s="365"/>
      <c r="DR59" s="365"/>
      <c r="DS59" s="365"/>
      <c r="DT59" s="365"/>
      <c r="DU59" s="365"/>
      <c r="DV59" s="365"/>
      <c r="DW59" s="365"/>
      <c r="DX59" s="365"/>
      <c r="DY59" s="365"/>
      <c r="DZ59" s="365"/>
      <c r="EA59" s="365"/>
      <c r="EB59" s="365"/>
      <c r="EC59" s="365"/>
      <c r="ED59" s="365"/>
      <c r="EE59" s="365"/>
      <c r="EF59" s="365"/>
      <c r="EG59" s="365"/>
      <c r="EH59" s="365"/>
      <c r="EI59" s="365"/>
      <c r="EJ59" s="365"/>
      <c r="EK59" s="365"/>
      <c r="EL59" s="365"/>
      <c r="EM59" s="365"/>
      <c r="EN59" s="365"/>
      <c r="EO59" s="365"/>
      <c r="EP59" s="365"/>
      <c r="EQ59" s="365"/>
      <c r="ER59" s="365"/>
      <c r="ES59" s="365"/>
      <c r="ET59" s="365"/>
      <c r="EU59" s="365"/>
      <c r="EV59" s="365"/>
      <c r="EW59" s="365"/>
      <c r="EX59" s="365"/>
      <c r="EY59" s="365"/>
      <c r="EZ59" s="365"/>
      <c r="FA59" s="365"/>
      <c r="FB59" s="365"/>
      <c r="FC59" s="365"/>
      <c r="FD59" s="365"/>
      <c r="FE59" s="365"/>
      <c r="FF59" s="365"/>
      <c r="FG59" s="365"/>
      <c r="FH59" s="365"/>
      <c r="FI59" s="365"/>
      <c r="FJ59" s="365"/>
      <c r="FK59" s="365"/>
      <c r="FL59" s="365"/>
      <c r="FM59" s="365"/>
      <c r="FN59" s="365"/>
      <c r="FO59" s="365"/>
      <c r="FP59" s="365"/>
      <c r="FQ59" s="365"/>
      <c r="FR59" s="365"/>
      <c r="FS59" s="365"/>
      <c r="FT59" s="365"/>
      <c r="FU59" s="365"/>
      <c r="FV59" s="365"/>
      <c r="FW59" s="365"/>
      <c r="FX59" s="365"/>
      <c r="FY59" s="365"/>
      <c r="FZ59" s="365"/>
      <c r="GA59" s="365"/>
      <c r="GB59" s="365"/>
      <c r="GC59" s="365"/>
      <c r="GD59" s="365"/>
      <c r="GE59" s="365"/>
      <c r="GF59" s="365"/>
      <c r="GG59" s="365"/>
      <c r="GH59" s="365"/>
    </row>
    <row r="60" spans="1:190" s="626" customFormat="1" ht="33.75" customHeight="1" x14ac:dyDescent="0.25">
      <c r="A60" s="622"/>
      <c r="B60" s="421"/>
      <c r="C60" s="422"/>
      <c r="D60" s="421"/>
      <c r="E60" s="409" t="s">
        <v>277</v>
      </c>
      <c r="F60" s="623">
        <v>274.60000000000002</v>
      </c>
      <c r="G60" s="623">
        <v>181.3</v>
      </c>
      <c r="H60" s="624"/>
      <c r="I60" s="425">
        <f>H60/H6</f>
        <v>0</v>
      </c>
      <c r="J60" s="402">
        <f t="shared" ref="J60" si="95">H60-G60</f>
        <v>-181.3</v>
      </c>
      <c r="K60" s="414">
        <f>H60/G60</f>
        <v>0</v>
      </c>
      <c r="L60" s="652">
        <v>62.7</v>
      </c>
      <c r="M60" s="624">
        <v>62.7</v>
      </c>
      <c r="N60" s="623">
        <v>62.7</v>
      </c>
      <c r="O60" s="624"/>
      <c r="P60" s="79">
        <f t="shared" si="76"/>
        <v>-62.7</v>
      </c>
      <c r="Q60" s="289">
        <f t="shared" si="93"/>
        <v>0</v>
      </c>
      <c r="R60" s="405">
        <f t="shared" ref="R60" si="96">SUM(F60,L60)</f>
        <v>337.3</v>
      </c>
      <c r="S60" s="463">
        <f t="shared" ref="S60" si="97">SUM(F60,M60)</f>
        <v>337.3</v>
      </c>
      <c r="T60" s="395">
        <f t="shared" ref="T60" si="98">SUM(G60,N60)</f>
        <v>244</v>
      </c>
      <c r="U60" s="395">
        <f t="shared" ref="U60" si="99">SUM(H60,O60)</f>
        <v>0</v>
      </c>
      <c r="V60" s="395">
        <f t="shared" ref="V60" si="100">U60-T60</f>
        <v>-244</v>
      </c>
      <c r="W60" s="92">
        <f t="shared" si="5"/>
        <v>0</v>
      </c>
      <c r="X60" s="621"/>
      <c r="Y60" s="399"/>
      <c r="Z60" s="399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5"/>
      <c r="BR60" s="625"/>
      <c r="BS60" s="625"/>
      <c r="BT60" s="625"/>
      <c r="BU60" s="625"/>
      <c r="BV60" s="625"/>
      <c r="BW60" s="625"/>
      <c r="BX60" s="625"/>
      <c r="BY60" s="625"/>
      <c r="BZ60" s="625"/>
      <c r="CA60" s="625"/>
      <c r="CB60" s="625"/>
      <c r="CC60" s="625"/>
      <c r="CD60" s="625"/>
      <c r="CE60" s="625"/>
      <c r="CF60" s="625"/>
      <c r="CG60" s="625"/>
      <c r="CH60" s="625"/>
      <c r="CI60" s="625"/>
      <c r="CJ60" s="625"/>
      <c r="CK60" s="625"/>
      <c r="CL60" s="625"/>
      <c r="CM60" s="625"/>
      <c r="CN60" s="625"/>
      <c r="CO60" s="625"/>
      <c r="CP60" s="625"/>
      <c r="CQ60" s="625"/>
      <c r="CR60" s="625"/>
      <c r="CS60" s="625"/>
      <c r="CT60" s="625"/>
      <c r="CU60" s="625"/>
      <c r="CV60" s="625"/>
      <c r="CW60" s="625"/>
      <c r="CX60" s="625"/>
      <c r="CY60" s="625"/>
      <c r="CZ60" s="625"/>
      <c r="DA60" s="625"/>
      <c r="DB60" s="625"/>
      <c r="DC60" s="625"/>
      <c r="DD60" s="625"/>
      <c r="DE60" s="625"/>
      <c r="DF60" s="625"/>
      <c r="DG60" s="625"/>
      <c r="DH60" s="625"/>
      <c r="DI60" s="625"/>
      <c r="DJ60" s="625"/>
      <c r="DK60" s="625"/>
      <c r="DL60" s="625"/>
      <c r="DM60" s="625"/>
      <c r="DN60" s="625"/>
      <c r="DO60" s="625"/>
      <c r="DP60" s="625"/>
      <c r="DQ60" s="625"/>
      <c r="DR60" s="625"/>
      <c r="DS60" s="625"/>
      <c r="DT60" s="625"/>
      <c r="DU60" s="625"/>
      <c r="DV60" s="625"/>
      <c r="DW60" s="625"/>
      <c r="DX60" s="625"/>
      <c r="DY60" s="625"/>
      <c r="DZ60" s="625"/>
      <c r="EA60" s="625"/>
      <c r="EB60" s="625"/>
      <c r="EC60" s="625"/>
      <c r="ED60" s="625"/>
      <c r="EE60" s="625"/>
      <c r="EF60" s="625"/>
      <c r="EG60" s="625"/>
      <c r="EH60" s="625"/>
      <c r="EI60" s="625"/>
      <c r="EJ60" s="625"/>
      <c r="EK60" s="625"/>
      <c r="EL60" s="625"/>
      <c r="EM60" s="625"/>
      <c r="EN60" s="625"/>
      <c r="EO60" s="625"/>
      <c r="EP60" s="625"/>
      <c r="EQ60" s="625"/>
      <c r="ER60" s="625"/>
      <c r="ES60" s="625"/>
      <c r="ET60" s="625"/>
      <c r="EU60" s="625"/>
      <c r="EV60" s="625"/>
      <c r="EW60" s="625"/>
      <c r="EX60" s="625"/>
      <c r="EY60" s="625"/>
      <c r="EZ60" s="625"/>
      <c r="FA60" s="625"/>
      <c r="FB60" s="625"/>
      <c r="FC60" s="625"/>
      <c r="FD60" s="625"/>
      <c r="FE60" s="625"/>
      <c r="FF60" s="625"/>
      <c r="FG60" s="625"/>
      <c r="FH60" s="625"/>
      <c r="FI60" s="625"/>
      <c r="FJ60" s="625"/>
      <c r="FK60" s="625"/>
      <c r="FL60" s="625"/>
      <c r="FM60" s="625"/>
      <c r="FN60" s="625"/>
      <c r="FO60" s="625"/>
      <c r="FP60" s="625"/>
      <c r="FQ60" s="625"/>
      <c r="FR60" s="625"/>
      <c r="FS60" s="625"/>
      <c r="FT60" s="625"/>
      <c r="FU60" s="625"/>
      <c r="FV60" s="625"/>
      <c r="FW60" s="625"/>
      <c r="FX60" s="625"/>
      <c r="FY60" s="625"/>
      <c r="FZ60" s="625"/>
      <c r="GA60" s="625"/>
      <c r="GB60" s="625"/>
      <c r="GC60" s="625"/>
      <c r="GD60" s="625"/>
      <c r="GE60" s="625"/>
      <c r="GF60" s="625"/>
      <c r="GG60" s="625"/>
      <c r="GH60" s="625"/>
    </row>
    <row r="61" spans="1:190" s="626" customFormat="1" ht="45" customHeight="1" x14ac:dyDescent="0.25">
      <c r="A61" s="622"/>
      <c r="B61" s="421"/>
      <c r="C61" s="422"/>
      <c r="D61" s="421"/>
      <c r="E61" s="409" t="s">
        <v>424</v>
      </c>
      <c r="F61" s="623">
        <v>888.8</v>
      </c>
      <c r="G61" s="623">
        <v>761.7</v>
      </c>
      <c r="H61" s="624">
        <v>11.9</v>
      </c>
      <c r="I61" s="425">
        <f>H61/H6</f>
        <v>3.8374544584448821E-5</v>
      </c>
      <c r="J61" s="402">
        <f t="shared" ref="J61" si="101">H61-G61</f>
        <v>-749.80000000000007</v>
      </c>
      <c r="K61" s="414">
        <f>H61/G61</f>
        <v>1.5622948667454378E-2</v>
      </c>
      <c r="L61" s="652"/>
      <c r="M61" s="624"/>
      <c r="N61" s="623"/>
      <c r="O61" s="624"/>
      <c r="P61" s="79">
        <f t="shared" ref="P61" si="102">O61-N61</f>
        <v>0</v>
      </c>
      <c r="Q61" s="289" t="e">
        <f t="shared" ref="Q61" si="103">O61/N61</f>
        <v>#DIV/0!</v>
      </c>
      <c r="R61" s="405">
        <f t="shared" ref="R61" si="104">SUM(F61,L61)</f>
        <v>888.8</v>
      </c>
      <c r="S61" s="463">
        <f t="shared" ref="S61" si="105">SUM(F61,M61)</f>
        <v>888.8</v>
      </c>
      <c r="T61" s="395">
        <f t="shared" ref="T61" si="106">SUM(G61,N61)</f>
        <v>761.7</v>
      </c>
      <c r="U61" s="395">
        <f t="shared" ref="U61" si="107">SUM(H61,O61)</f>
        <v>11.9</v>
      </c>
      <c r="V61" s="395">
        <f t="shared" ref="V61" si="108">U61-T61</f>
        <v>-749.80000000000007</v>
      </c>
      <c r="W61" s="181">
        <f t="shared" si="5"/>
        <v>1.5622948667454378E-2</v>
      </c>
      <c r="X61" s="621"/>
      <c r="Y61" s="399"/>
      <c r="Z61" s="399"/>
      <c r="AA61" s="625"/>
      <c r="AB61" s="625"/>
      <c r="AC61" s="625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  <c r="BI61" s="625"/>
      <c r="BJ61" s="625"/>
      <c r="BK61" s="625"/>
      <c r="BL61" s="625"/>
      <c r="BM61" s="625"/>
      <c r="BN61" s="625"/>
      <c r="BO61" s="625"/>
      <c r="BP61" s="625"/>
      <c r="BQ61" s="625"/>
      <c r="BR61" s="625"/>
      <c r="BS61" s="625"/>
      <c r="BT61" s="625"/>
      <c r="BU61" s="625"/>
      <c r="BV61" s="625"/>
      <c r="BW61" s="625"/>
      <c r="BX61" s="625"/>
      <c r="BY61" s="625"/>
      <c r="BZ61" s="625"/>
      <c r="CA61" s="625"/>
      <c r="CB61" s="625"/>
      <c r="CC61" s="625"/>
      <c r="CD61" s="625"/>
      <c r="CE61" s="625"/>
      <c r="CF61" s="625"/>
      <c r="CG61" s="625"/>
      <c r="CH61" s="625"/>
      <c r="CI61" s="625"/>
      <c r="CJ61" s="625"/>
      <c r="CK61" s="625"/>
      <c r="CL61" s="625"/>
      <c r="CM61" s="625"/>
      <c r="CN61" s="625"/>
      <c r="CO61" s="625"/>
      <c r="CP61" s="625"/>
      <c r="CQ61" s="625"/>
      <c r="CR61" s="625"/>
      <c r="CS61" s="625"/>
      <c r="CT61" s="625"/>
      <c r="CU61" s="625"/>
      <c r="CV61" s="625"/>
      <c r="CW61" s="625"/>
      <c r="CX61" s="625"/>
      <c r="CY61" s="625"/>
      <c r="CZ61" s="625"/>
      <c r="DA61" s="625"/>
      <c r="DB61" s="625"/>
      <c r="DC61" s="625"/>
      <c r="DD61" s="625"/>
      <c r="DE61" s="625"/>
      <c r="DF61" s="625"/>
      <c r="DG61" s="625"/>
      <c r="DH61" s="625"/>
      <c r="DI61" s="625"/>
      <c r="DJ61" s="625"/>
      <c r="DK61" s="625"/>
      <c r="DL61" s="625"/>
      <c r="DM61" s="625"/>
      <c r="DN61" s="625"/>
      <c r="DO61" s="625"/>
      <c r="DP61" s="625"/>
      <c r="DQ61" s="625"/>
      <c r="DR61" s="625"/>
      <c r="DS61" s="625"/>
      <c r="DT61" s="625"/>
      <c r="DU61" s="625"/>
      <c r="DV61" s="625"/>
      <c r="DW61" s="625"/>
      <c r="DX61" s="625"/>
      <c r="DY61" s="625"/>
      <c r="DZ61" s="625"/>
      <c r="EA61" s="625"/>
      <c r="EB61" s="625"/>
      <c r="EC61" s="625"/>
      <c r="ED61" s="625"/>
      <c r="EE61" s="625"/>
      <c r="EF61" s="625"/>
      <c r="EG61" s="625"/>
      <c r="EH61" s="625"/>
      <c r="EI61" s="625"/>
      <c r="EJ61" s="625"/>
      <c r="EK61" s="625"/>
      <c r="EL61" s="625"/>
      <c r="EM61" s="625"/>
      <c r="EN61" s="625"/>
      <c r="EO61" s="625"/>
      <c r="EP61" s="625"/>
      <c r="EQ61" s="625"/>
      <c r="ER61" s="625"/>
      <c r="ES61" s="625"/>
      <c r="ET61" s="625"/>
      <c r="EU61" s="625"/>
      <c r="EV61" s="625"/>
      <c r="EW61" s="625"/>
      <c r="EX61" s="625"/>
      <c r="EY61" s="625"/>
      <c r="EZ61" s="625"/>
      <c r="FA61" s="625"/>
      <c r="FB61" s="625"/>
      <c r="FC61" s="625"/>
      <c r="FD61" s="625"/>
      <c r="FE61" s="625"/>
      <c r="FF61" s="625"/>
      <c r="FG61" s="625"/>
      <c r="FH61" s="625"/>
      <c r="FI61" s="625"/>
      <c r="FJ61" s="625"/>
      <c r="FK61" s="625"/>
      <c r="FL61" s="625"/>
      <c r="FM61" s="625"/>
      <c r="FN61" s="625"/>
      <c r="FO61" s="625"/>
      <c r="FP61" s="625"/>
      <c r="FQ61" s="625"/>
      <c r="FR61" s="625"/>
      <c r="FS61" s="625"/>
      <c r="FT61" s="625"/>
      <c r="FU61" s="625"/>
      <c r="FV61" s="625"/>
      <c r="FW61" s="625"/>
      <c r="FX61" s="625"/>
      <c r="FY61" s="625"/>
      <c r="FZ61" s="625"/>
      <c r="GA61" s="625"/>
      <c r="GB61" s="625"/>
      <c r="GC61" s="625"/>
      <c r="GD61" s="625"/>
      <c r="GE61" s="625"/>
      <c r="GF61" s="625"/>
      <c r="GG61" s="625"/>
      <c r="GH61" s="625"/>
    </row>
    <row r="62" spans="1:190" s="626" customFormat="1" ht="30" customHeight="1" x14ac:dyDescent="0.25">
      <c r="A62" s="622"/>
      <c r="B62" s="421"/>
      <c r="C62" s="422"/>
      <c r="D62" s="421"/>
      <c r="E62" s="409" t="s">
        <v>425</v>
      </c>
      <c r="F62" s="627"/>
      <c r="G62" s="623"/>
      <c r="H62" s="624"/>
      <c r="I62" s="425">
        <f>H62/H6</f>
        <v>0</v>
      </c>
      <c r="J62" s="402">
        <f t="shared" ref="J62" si="109">H62-G62</f>
        <v>0</v>
      </c>
      <c r="K62" s="414" t="e">
        <f>H62/G62</f>
        <v>#DIV/0!</v>
      </c>
      <c r="L62" s="652">
        <v>580.20000000000005</v>
      </c>
      <c r="M62" s="624">
        <v>580.20000000000005</v>
      </c>
      <c r="N62" s="623">
        <v>580.20000000000005</v>
      </c>
      <c r="O62" s="624"/>
      <c r="P62" s="79">
        <f t="shared" ref="P62" si="110">O62-N62</f>
        <v>-580.20000000000005</v>
      </c>
      <c r="Q62" s="289">
        <f t="shared" ref="Q62" si="111">O62/N62</f>
        <v>0</v>
      </c>
      <c r="R62" s="405">
        <f t="shared" ref="R62" si="112">SUM(F62,L62)</f>
        <v>580.20000000000005</v>
      </c>
      <c r="S62" s="463">
        <f t="shared" ref="S62" si="113">SUM(F62,M62)</f>
        <v>580.20000000000005</v>
      </c>
      <c r="T62" s="395">
        <f t="shared" ref="T62" si="114">SUM(G62,N62)</f>
        <v>580.20000000000005</v>
      </c>
      <c r="U62" s="395">
        <f t="shared" ref="U62" si="115">SUM(H62,O62)</f>
        <v>0</v>
      </c>
      <c r="V62" s="395">
        <f t="shared" ref="V62" si="116">U62-T62</f>
        <v>-580.20000000000005</v>
      </c>
      <c r="W62" s="99">
        <f t="shared" si="5"/>
        <v>0</v>
      </c>
      <c r="X62" s="621"/>
      <c r="Y62" s="399"/>
      <c r="Z62" s="399"/>
      <c r="AA62" s="625"/>
      <c r="AB62" s="625"/>
      <c r="AC62" s="625"/>
      <c r="AD62" s="625"/>
      <c r="AE62" s="625"/>
      <c r="AF62" s="625"/>
      <c r="AG62" s="625"/>
      <c r="AH62" s="625"/>
      <c r="AI62" s="625"/>
      <c r="AJ62" s="625"/>
      <c r="AK62" s="625"/>
      <c r="AL62" s="625"/>
      <c r="AM62" s="625"/>
      <c r="AN62" s="625"/>
      <c r="AO62" s="625"/>
      <c r="AP62" s="625"/>
      <c r="AQ62" s="625"/>
      <c r="AR62" s="625"/>
      <c r="AS62" s="625"/>
      <c r="AT62" s="625"/>
      <c r="AU62" s="625"/>
      <c r="AV62" s="625"/>
      <c r="AW62" s="625"/>
      <c r="AX62" s="625"/>
      <c r="AY62" s="625"/>
      <c r="AZ62" s="625"/>
      <c r="BA62" s="625"/>
      <c r="BB62" s="625"/>
      <c r="BC62" s="625"/>
      <c r="BD62" s="625"/>
      <c r="BE62" s="625"/>
      <c r="BF62" s="625"/>
      <c r="BG62" s="625"/>
      <c r="BH62" s="625"/>
      <c r="BI62" s="625"/>
      <c r="BJ62" s="625"/>
      <c r="BK62" s="625"/>
      <c r="BL62" s="625"/>
      <c r="BM62" s="625"/>
      <c r="BN62" s="625"/>
      <c r="BO62" s="625"/>
      <c r="BP62" s="625"/>
      <c r="BQ62" s="625"/>
      <c r="BR62" s="625"/>
      <c r="BS62" s="625"/>
      <c r="BT62" s="625"/>
      <c r="BU62" s="625"/>
      <c r="BV62" s="625"/>
      <c r="BW62" s="625"/>
      <c r="BX62" s="625"/>
      <c r="BY62" s="625"/>
      <c r="BZ62" s="625"/>
      <c r="CA62" s="625"/>
      <c r="CB62" s="625"/>
      <c r="CC62" s="625"/>
      <c r="CD62" s="625"/>
      <c r="CE62" s="625"/>
      <c r="CF62" s="625"/>
      <c r="CG62" s="625"/>
      <c r="CH62" s="625"/>
      <c r="CI62" s="625"/>
      <c r="CJ62" s="625"/>
      <c r="CK62" s="625"/>
      <c r="CL62" s="625"/>
      <c r="CM62" s="625"/>
      <c r="CN62" s="625"/>
      <c r="CO62" s="625"/>
      <c r="CP62" s="625"/>
      <c r="CQ62" s="625"/>
      <c r="CR62" s="625"/>
      <c r="CS62" s="625"/>
      <c r="CT62" s="625"/>
      <c r="CU62" s="625"/>
      <c r="CV62" s="625"/>
      <c r="CW62" s="625"/>
      <c r="CX62" s="625"/>
      <c r="CY62" s="625"/>
      <c r="CZ62" s="625"/>
      <c r="DA62" s="625"/>
      <c r="DB62" s="625"/>
      <c r="DC62" s="625"/>
      <c r="DD62" s="625"/>
      <c r="DE62" s="625"/>
      <c r="DF62" s="625"/>
      <c r="DG62" s="625"/>
      <c r="DH62" s="625"/>
      <c r="DI62" s="625"/>
      <c r="DJ62" s="625"/>
      <c r="DK62" s="625"/>
      <c r="DL62" s="625"/>
      <c r="DM62" s="625"/>
      <c r="DN62" s="625"/>
      <c r="DO62" s="625"/>
      <c r="DP62" s="625"/>
      <c r="DQ62" s="625"/>
      <c r="DR62" s="625"/>
      <c r="DS62" s="625"/>
      <c r="DT62" s="625"/>
      <c r="DU62" s="625"/>
      <c r="DV62" s="625"/>
      <c r="DW62" s="625"/>
      <c r="DX62" s="625"/>
      <c r="DY62" s="625"/>
      <c r="DZ62" s="625"/>
      <c r="EA62" s="625"/>
      <c r="EB62" s="625"/>
      <c r="EC62" s="625"/>
      <c r="ED62" s="625"/>
      <c r="EE62" s="625"/>
      <c r="EF62" s="625"/>
      <c r="EG62" s="625"/>
      <c r="EH62" s="625"/>
      <c r="EI62" s="625"/>
      <c r="EJ62" s="625"/>
      <c r="EK62" s="625"/>
      <c r="EL62" s="625"/>
      <c r="EM62" s="625"/>
      <c r="EN62" s="625"/>
      <c r="EO62" s="625"/>
      <c r="EP62" s="625"/>
      <c r="EQ62" s="625"/>
      <c r="ER62" s="625"/>
      <c r="ES62" s="625"/>
      <c r="ET62" s="625"/>
      <c r="EU62" s="625"/>
      <c r="EV62" s="625"/>
      <c r="EW62" s="625"/>
      <c r="EX62" s="625"/>
      <c r="EY62" s="625"/>
      <c r="EZ62" s="625"/>
      <c r="FA62" s="625"/>
      <c r="FB62" s="625"/>
      <c r="FC62" s="625"/>
      <c r="FD62" s="625"/>
      <c r="FE62" s="625"/>
      <c r="FF62" s="625"/>
      <c r="FG62" s="625"/>
      <c r="FH62" s="625"/>
      <c r="FI62" s="625"/>
      <c r="FJ62" s="625"/>
      <c r="FK62" s="625"/>
      <c r="FL62" s="625"/>
      <c r="FM62" s="625"/>
      <c r="FN62" s="625"/>
      <c r="FO62" s="625"/>
      <c r="FP62" s="625"/>
      <c r="FQ62" s="625"/>
      <c r="FR62" s="625"/>
      <c r="FS62" s="625"/>
      <c r="FT62" s="625"/>
      <c r="FU62" s="625"/>
      <c r="FV62" s="625"/>
      <c r="FW62" s="625"/>
      <c r="FX62" s="625"/>
      <c r="FY62" s="625"/>
      <c r="FZ62" s="625"/>
      <c r="GA62" s="625"/>
      <c r="GB62" s="625"/>
      <c r="GC62" s="625"/>
      <c r="GD62" s="625"/>
      <c r="GE62" s="625"/>
      <c r="GF62" s="625"/>
      <c r="GG62" s="625"/>
      <c r="GH62" s="625"/>
    </row>
    <row r="63" spans="1:190" s="626" customFormat="1" ht="29.25" customHeight="1" x14ac:dyDescent="0.25">
      <c r="A63" s="622"/>
      <c r="B63" s="421"/>
      <c r="C63" s="422"/>
      <c r="D63" s="421"/>
      <c r="E63" s="409" t="s">
        <v>431</v>
      </c>
      <c r="F63" s="627"/>
      <c r="G63" s="623"/>
      <c r="H63" s="624"/>
      <c r="I63" s="425"/>
      <c r="J63" s="402"/>
      <c r="K63" s="414"/>
      <c r="L63" s="651">
        <v>300</v>
      </c>
      <c r="M63" s="647">
        <v>300</v>
      </c>
      <c r="N63" s="629">
        <v>102</v>
      </c>
      <c r="O63" s="647"/>
      <c r="P63" s="79">
        <f t="shared" ref="P63" si="117">O63-N63</f>
        <v>-102</v>
      </c>
      <c r="Q63" s="289">
        <f t="shared" ref="Q63" si="118">O63/N63</f>
        <v>0</v>
      </c>
      <c r="R63" s="405">
        <f t="shared" ref="R63" si="119">SUM(F63,L63)</f>
        <v>300</v>
      </c>
      <c r="S63" s="463">
        <f t="shared" ref="S63" si="120">SUM(F63,M63)</f>
        <v>300</v>
      </c>
      <c r="T63" s="395">
        <f t="shared" ref="T63" si="121">SUM(G63,N63)</f>
        <v>102</v>
      </c>
      <c r="U63" s="395">
        <f t="shared" ref="U63" si="122">SUM(H63,O63)</f>
        <v>0</v>
      </c>
      <c r="V63" s="395">
        <f t="shared" ref="V63" si="123">U63-T63</f>
        <v>-102</v>
      </c>
      <c r="W63" s="99">
        <f t="shared" si="5"/>
        <v>0</v>
      </c>
      <c r="X63" s="621"/>
      <c r="Y63" s="399"/>
      <c r="Z63" s="399"/>
      <c r="AA63" s="625"/>
      <c r="AB63" s="625"/>
      <c r="AC63" s="625"/>
      <c r="AD63" s="625"/>
      <c r="AE63" s="625"/>
      <c r="AF63" s="625"/>
      <c r="AG63" s="625"/>
      <c r="AH63" s="625"/>
      <c r="AI63" s="625"/>
      <c r="AJ63" s="625"/>
      <c r="AK63" s="625"/>
      <c r="AL63" s="625"/>
      <c r="AM63" s="625"/>
      <c r="AN63" s="625"/>
      <c r="AO63" s="625"/>
      <c r="AP63" s="625"/>
      <c r="AQ63" s="625"/>
      <c r="AR63" s="625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5"/>
      <c r="BF63" s="625"/>
      <c r="BG63" s="625"/>
      <c r="BH63" s="625"/>
      <c r="BI63" s="625"/>
      <c r="BJ63" s="625"/>
      <c r="BK63" s="625"/>
      <c r="BL63" s="625"/>
      <c r="BM63" s="625"/>
      <c r="BN63" s="625"/>
      <c r="BO63" s="625"/>
      <c r="BP63" s="625"/>
      <c r="BQ63" s="625"/>
      <c r="BR63" s="625"/>
      <c r="BS63" s="625"/>
      <c r="BT63" s="625"/>
      <c r="BU63" s="625"/>
      <c r="BV63" s="625"/>
      <c r="BW63" s="625"/>
      <c r="BX63" s="625"/>
      <c r="BY63" s="625"/>
      <c r="BZ63" s="625"/>
      <c r="CA63" s="625"/>
      <c r="CB63" s="625"/>
      <c r="CC63" s="625"/>
      <c r="CD63" s="625"/>
      <c r="CE63" s="625"/>
      <c r="CF63" s="625"/>
      <c r="CG63" s="625"/>
      <c r="CH63" s="625"/>
      <c r="CI63" s="625"/>
      <c r="CJ63" s="625"/>
      <c r="CK63" s="625"/>
      <c r="CL63" s="625"/>
      <c r="CM63" s="625"/>
      <c r="CN63" s="625"/>
      <c r="CO63" s="625"/>
      <c r="CP63" s="625"/>
      <c r="CQ63" s="625"/>
      <c r="CR63" s="625"/>
      <c r="CS63" s="625"/>
      <c r="CT63" s="625"/>
      <c r="CU63" s="625"/>
      <c r="CV63" s="625"/>
      <c r="CW63" s="625"/>
      <c r="CX63" s="625"/>
      <c r="CY63" s="625"/>
      <c r="CZ63" s="625"/>
      <c r="DA63" s="625"/>
      <c r="DB63" s="625"/>
      <c r="DC63" s="625"/>
      <c r="DD63" s="625"/>
      <c r="DE63" s="625"/>
      <c r="DF63" s="625"/>
      <c r="DG63" s="625"/>
      <c r="DH63" s="625"/>
      <c r="DI63" s="625"/>
      <c r="DJ63" s="625"/>
      <c r="DK63" s="625"/>
      <c r="DL63" s="625"/>
      <c r="DM63" s="625"/>
      <c r="DN63" s="625"/>
      <c r="DO63" s="625"/>
      <c r="DP63" s="625"/>
      <c r="DQ63" s="625"/>
      <c r="DR63" s="625"/>
      <c r="DS63" s="625"/>
      <c r="DT63" s="625"/>
      <c r="DU63" s="625"/>
      <c r="DV63" s="625"/>
      <c r="DW63" s="625"/>
      <c r="DX63" s="625"/>
      <c r="DY63" s="625"/>
      <c r="DZ63" s="625"/>
      <c r="EA63" s="625"/>
      <c r="EB63" s="625"/>
      <c r="EC63" s="625"/>
      <c r="ED63" s="625"/>
      <c r="EE63" s="625"/>
      <c r="EF63" s="625"/>
      <c r="EG63" s="625"/>
      <c r="EH63" s="625"/>
      <c r="EI63" s="625"/>
      <c r="EJ63" s="625"/>
      <c r="EK63" s="625"/>
      <c r="EL63" s="625"/>
      <c r="EM63" s="625"/>
      <c r="EN63" s="625"/>
      <c r="EO63" s="625"/>
      <c r="EP63" s="625"/>
      <c r="EQ63" s="625"/>
      <c r="ER63" s="625"/>
      <c r="ES63" s="625"/>
      <c r="ET63" s="625"/>
      <c r="EU63" s="625"/>
      <c r="EV63" s="625"/>
      <c r="EW63" s="625"/>
      <c r="EX63" s="625"/>
      <c r="EY63" s="625"/>
      <c r="EZ63" s="625"/>
      <c r="FA63" s="625"/>
      <c r="FB63" s="625"/>
      <c r="FC63" s="625"/>
      <c r="FD63" s="625"/>
      <c r="FE63" s="625"/>
      <c r="FF63" s="625"/>
      <c r="FG63" s="625"/>
      <c r="FH63" s="625"/>
      <c r="FI63" s="625"/>
      <c r="FJ63" s="625"/>
      <c r="FK63" s="625"/>
      <c r="FL63" s="625"/>
      <c r="FM63" s="625"/>
      <c r="FN63" s="625"/>
      <c r="FO63" s="625"/>
      <c r="FP63" s="625"/>
      <c r="FQ63" s="625"/>
      <c r="FR63" s="625"/>
      <c r="FS63" s="625"/>
      <c r="FT63" s="625"/>
      <c r="FU63" s="625"/>
      <c r="FV63" s="625"/>
      <c r="FW63" s="625"/>
      <c r="FX63" s="625"/>
      <c r="FY63" s="625"/>
      <c r="FZ63" s="625"/>
      <c r="GA63" s="625"/>
      <c r="GB63" s="625"/>
      <c r="GC63" s="625"/>
      <c r="GD63" s="625"/>
      <c r="GE63" s="625"/>
      <c r="GF63" s="625"/>
      <c r="GG63" s="625"/>
      <c r="GH63" s="625"/>
    </row>
    <row r="64" spans="1:190" s="626" customFormat="1" ht="46.5" customHeight="1" x14ac:dyDescent="0.25">
      <c r="A64" s="622"/>
      <c r="B64" s="421"/>
      <c r="C64" s="422"/>
      <c r="D64" s="421"/>
      <c r="E64" s="409" t="s">
        <v>428</v>
      </c>
      <c r="F64" s="627"/>
      <c r="G64" s="623"/>
      <c r="H64" s="624"/>
      <c r="I64" s="425">
        <f>H64/H6</f>
        <v>0</v>
      </c>
      <c r="J64" s="402">
        <f t="shared" ref="J64" si="124">H64-G64</f>
        <v>0</v>
      </c>
      <c r="K64" s="414" t="e">
        <f>H64/G64</f>
        <v>#DIV/0!</v>
      </c>
      <c r="L64" s="651">
        <v>300</v>
      </c>
      <c r="M64" s="647">
        <v>300</v>
      </c>
      <c r="N64" s="629">
        <v>300</v>
      </c>
      <c r="O64" s="647">
        <v>271.5</v>
      </c>
      <c r="P64" s="381">
        <f t="shared" ref="P64" si="125">O64-N64</f>
        <v>-28.5</v>
      </c>
      <c r="Q64" s="671">
        <f t="shared" ref="Q64" si="126">O64/N64</f>
        <v>0.90500000000000003</v>
      </c>
      <c r="R64" s="676">
        <f t="shared" ref="R64" si="127">SUM(F64,L64)</f>
        <v>300</v>
      </c>
      <c r="S64" s="647">
        <f t="shared" ref="S64" si="128">SUM(F64,M64)</f>
        <v>300</v>
      </c>
      <c r="T64" s="629">
        <f t="shared" ref="T64" si="129">SUM(G64,N64)</f>
        <v>300</v>
      </c>
      <c r="U64" s="629">
        <f t="shared" ref="U64" si="130">SUM(H64,O64)</f>
        <v>271.5</v>
      </c>
      <c r="V64" s="629">
        <f t="shared" ref="V64" si="131">U64-T64</f>
        <v>-28.5</v>
      </c>
      <c r="W64" s="99">
        <f t="shared" si="5"/>
        <v>0.90500000000000003</v>
      </c>
      <c r="X64" s="621"/>
      <c r="Y64" s="399"/>
      <c r="Z64" s="399"/>
      <c r="AA64" s="625"/>
      <c r="AB64" s="625"/>
      <c r="AC64" s="625"/>
      <c r="AD64" s="625"/>
      <c r="AE64" s="625"/>
      <c r="AF64" s="625"/>
      <c r="AG64" s="625"/>
      <c r="AH64" s="625"/>
      <c r="AI64" s="625"/>
      <c r="AJ64" s="625"/>
      <c r="AK64" s="625"/>
      <c r="AL64" s="625"/>
      <c r="AM64" s="625"/>
      <c r="AN64" s="625"/>
      <c r="AO64" s="625"/>
      <c r="AP64" s="625"/>
      <c r="AQ64" s="625"/>
      <c r="AR64" s="625"/>
      <c r="AS64" s="625"/>
      <c r="AT64" s="625"/>
      <c r="AU64" s="625"/>
      <c r="AV64" s="625"/>
      <c r="AW64" s="625"/>
      <c r="AX64" s="625"/>
      <c r="AY64" s="625"/>
      <c r="AZ64" s="625"/>
      <c r="BA64" s="625"/>
      <c r="BB64" s="625"/>
      <c r="BC64" s="625"/>
      <c r="BD64" s="625"/>
      <c r="BE64" s="625"/>
      <c r="BF64" s="625"/>
      <c r="BG64" s="625"/>
      <c r="BH64" s="625"/>
      <c r="BI64" s="625"/>
      <c r="BJ64" s="625"/>
      <c r="BK64" s="625"/>
      <c r="BL64" s="625"/>
      <c r="BM64" s="625"/>
      <c r="BN64" s="625"/>
      <c r="BO64" s="625"/>
      <c r="BP64" s="625"/>
      <c r="BQ64" s="625"/>
      <c r="BR64" s="625"/>
      <c r="BS64" s="625"/>
      <c r="BT64" s="625"/>
      <c r="BU64" s="625"/>
      <c r="BV64" s="625"/>
      <c r="BW64" s="625"/>
      <c r="BX64" s="625"/>
      <c r="BY64" s="625"/>
      <c r="BZ64" s="625"/>
      <c r="CA64" s="625"/>
      <c r="CB64" s="625"/>
      <c r="CC64" s="625"/>
      <c r="CD64" s="625"/>
      <c r="CE64" s="625"/>
      <c r="CF64" s="625"/>
      <c r="CG64" s="625"/>
      <c r="CH64" s="625"/>
      <c r="CI64" s="625"/>
      <c r="CJ64" s="625"/>
      <c r="CK64" s="625"/>
      <c r="CL64" s="625"/>
      <c r="CM64" s="625"/>
      <c r="CN64" s="625"/>
      <c r="CO64" s="625"/>
      <c r="CP64" s="625"/>
      <c r="CQ64" s="625"/>
      <c r="CR64" s="625"/>
      <c r="CS64" s="625"/>
      <c r="CT64" s="625"/>
      <c r="CU64" s="625"/>
      <c r="CV64" s="625"/>
      <c r="CW64" s="625"/>
      <c r="CX64" s="625"/>
      <c r="CY64" s="625"/>
      <c r="CZ64" s="625"/>
      <c r="DA64" s="625"/>
      <c r="DB64" s="625"/>
      <c r="DC64" s="625"/>
      <c r="DD64" s="625"/>
      <c r="DE64" s="625"/>
      <c r="DF64" s="625"/>
      <c r="DG64" s="625"/>
      <c r="DH64" s="625"/>
      <c r="DI64" s="625"/>
      <c r="DJ64" s="625"/>
      <c r="DK64" s="625"/>
      <c r="DL64" s="625"/>
      <c r="DM64" s="625"/>
      <c r="DN64" s="625"/>
      <c r="DO64" s="625"/>
      <c r="DP64" s="625"/>
      <c r="DQ64" s="625"/>
      <c r="DR64" s="625"/>
      <c r="DS64" s="625"/>
      <c r="DT64" s="625"/>
      <c r="DU64" s="625"/>
      <c r="DV64" s="625"/>
      <c r="DW64" s="625"/>
      <c r="DX64" s="625"/>
      <c r="DY64" s="625"/>
      <c r="DZ64" s="625"/>
      <c r="EA64" s="625"/>
      <c r="EB64" s="625"/>
      <c r="EC64" s="625"/>
      <c r="ED64" s="625"/>
      <c r="EE64" s="625"/>
      <c r="EF64" s="625"/>
      <c r="EG64" s="625"/>
      <c r="EH64" s="625"/>
      <c r="EI64" s="625"/>
      <c r="EJ64" s="625"/>
      <c r="EK64" s="625"/>
      <c r="EL64" s="625"/>
      <c r="EM64" s="625"/>
      <c r="EN64" s="625"/>
      <c r="EO64" s="625"/>
      <c r="EP64" s="625"/>
      <c r="EQ64" s="625"/>
      <c r="ER64" s="625"/>
      <c r="ES64" s="625"/>
      <c r="ET64" s="625"/>
      <c r="EU64" s="625"/>
      <c r="EV64" s="625"/>
      <c r="EW64" s="625"/>
      <c r="EX64" s="625"/>
      <c r="EY64" s="625"/>
      <c r="EZ64" s="625"/>
      <c r="FA64" s="625"/>
      <c r="FB64" s="625"/>
      <c r="FC64" s="625"/>
      <c r="FD64" s="625"/>
      <c r="FE64" s="625"/>
      <c r="FF64" s="625"/>
      <c r="FG64" s="625"/>
      <c r="FH64" s="625"/>
      <c r="FI64" s="625"/>
      <c r="FJ64" s="625"/>
      <c r="FK64" s="625"/>
      <c r="FL64" s="625"/>
      <c r="FM64" s="625"/>
      <c r="FN64" s="625"/>
      <c r="FO64" s="625"/>
      <c r="FP64" s="625"/>
      <c r="FQ64" s="625"/>
      <c r="FR64" s="625"/>
      <c r="FS64" s="625"/>
      <c r="FT64" s="625"/>
      <c r="FU64" s="625"/>
      <c r="FV64" s="625"/>
      <c r="FW64" s="625"/>
      <c r="FX64" s="625"/>
      <c r="FY64" s="625"/>
      <c r="FZ64" s="625"/>
      <c r="GA64" s="625"/>
      <c r="GB64" s="625"/>
      <c r="GC64" s="625"/>
      <c r="GD64" s="625"/>
      <c r="GE64" s="625"/>
      <c r="GF64" s="625"/>
      <c r="GG64" s="625"/>
      <c r="GH64" s="625"/>
    </row>
    <row r="65" spans="1:190" s="20" customFormat="1" ht="63.75" customHeight="1" x14ac:dyDescent="0.25">
      <c r="A65" s="44"/>
      <c r="B65" s="353" t="s">
        <v>42</v>
      </c>
      <c r="C65" s="352">
        <v>1070</v>
      </c>
      <c r="D65" s="353" t="s">
        <v>146</v>
      </c>
      <c r="E65" s="620" t="s">
        <v>139</v>
      </c>
      <c r="F65" s="577">
        <v>617.20000000000005</v>
      </c>
      <c r="G65" s="576">
        <v>381.3</v>
      </c>
      <c r="H65" s="589">
        <v>269.5</v>
      </c>
      <c r="I65" s="354">
        <f>H65/H6</f>
        <v>8.6907056853016446E-4</v>
      </c>
      <c r="J65" s="79">
        <f t="shared" si="70"/>
        <v>-111.80000000000001</v>
      </c>
      <c r="K65" s="288">
        <f t="shared" ref="K65:K75" si="132">H65/G65</f>
        <v>0.7067925517964857</v>
      </c>
      <c r="L65" s="212">
        <v>23.8</v>
      </c>
      <c r="M65" s="387">
        <v>23.8</v>
      </c>
      <c r="N65" s="79">
        <v>23.8</v>
      </c>
      <c r="O65" s="387"/>
      <c r="P65" s="79">
        <f t="shared" si="76"/>
        <v>-23.8</v>
      </c>
      <c r="Q65" s="289">
        <f t="shared" si="93"/>
        <v>0</v>
      </c>
      <c r="R65" s="212">
        <f t="shared" si="6"/>
        <v>641</v>
      </c>
      <c r="S65" s="387">
        <f t="shared" si="7"/>
        <v>641</v>
      </c>
      <c r="T65" s="79">
        <f t="shared" ref="T65:T75" si="133">SUM(G65,N65)</f>
        <v>405.1</v>
      </c>
      <c r="U65" s="79">
        <f t="shared" si="8"/>
        <v>269.5</v>
      </c>
      <c r="V65" s="79">
        <f t="shared" si="4"/>
        <v>-135.60000000000002</v>
      </c>
      <c r="W65" s="99">
        <f t="shared" si="5"/>
        <v>0.66526783510244381</v>
      </c>
      <c r="X65" s="25"/>
      <c r="Y65" s="382" t="str">
        <f t="shared" si="2"/>
        <v/>
      </c>
      <c r="Z65" s="382" t="str">
        <f t="shared" si="3"/>
        <v/>
      </c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</row>
    <row r="66" spans="1:190" s="429" customFormat="1" ht="18.75" customHeight="1" x14ac:dyDescent="0.25">
      <c r="A66" s="407"/>
      <c r="B66" s="421"/>
      <c r="C66" s="422"/>
      <c r="D66" s="421"/>
      <c r="E66" s="423" t="s">
        <v>319</v>
      </c>
      <c r="F66" s="501">
        <v>400.2</v>
      </c>
      <c r="G66" s="575">
        <v>268.7</v>
      </c>
      <c r="H66" s="588">
        <v>249</v>
      </c>
      <c r="I66" s="425">
        <f>H66/H6</f>
        <v>8.0296315979224841E-4</v>
      </c>
      <c r="J66" s="402">
        <f>H66-G66</f>
        <v>-19.699999999999989</v>
      </c>
      <c r="K66" s="414">
        <f t="shared" si="132"/>
        <v>0.9266840342389282</v>
      </c>
      <c r="L66" s="401"/>
      <c r="M66" s="395"/>
      <c r="N66" s="395"/>
      <c r="O66" s="463"/>
      <c r="P66" s="395"/>
      <c r="Q66" s="396"/>
      <c r="R66" s="405">
        <f>SUM(F66,L66)</f>
        <v>400.2</v>
      </c>
      <c r="S66" s="463">
        <f>SUM(F66,M66)</f>
        <v>400.2</v>
      </c>
      <c r="T66" s="395">
        <f t="shared" si="133"/>
        <v>268.7</v>
      </c>
      <c r="U66" s="395">
        <f>SUM(H66,O66)</f>
        <v>249</v>
      </c>
      <c r="V66" s="395">
        <f>U66-T66</f>
        <v>-19.699999999999989</v>
      </c>
      <c r="W66" s="92">
        <f t="shared" si="5"/>
        <v>0.9266840342389282</v>
      </c>
      <c r="X66" s="426"/>
      <c r="Y66" s="399" t="str">
        <f t="shared" si="2"/>
        <v/>
      </c>
      <c r="Z66" s="399" t="str">
        <f t="shared" si="3"/>
        <v/>
      </c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27"/>
      <c r="AV66" s="428"/>
      <c r="AW66" s="428"/>
      <c r="AX66" s="428"/>
      <c r="AY66" s="428"/>
      <c r="AZ66" s="428"/>
      <c r="BA66" s="428"/>
      <c r="BB66" s="428"/>
      <c r="BC66" s="428"/>
      <c r="BD66" s="428"/>
      <c r="BE66" s="428"/>
      <c r="BF66" s="428"/>
      <c r="BG66" s="428"/>
      <c r="BH66" s="428"/>
      <c r="BI66" s="428"/>
      <c r="BJ66" s="428"/>
      <c r="BK66" s="428"/>
      <c r="BL66" s="428"/>
      <c r="BM66" s="428"/>
      <c r="BN66" s="428"/>
      <c r="BO66" s="428"/>
      <c r="BP66" s="428"/>
      <c r="BQ66" s="428"/>
      <c r="BR66" s="428"/>
      <c r="BS66" s="428"/>
      <c r="BT66" s="428"/>
      <c r="BU66" s="428"/>
      <c r="BV66" s="428"/>
      <c r="BW66" s="428"/>
      <c r="BX66" s="428"/>
      <c r="BY66" s="428"/>
      <c r="BZ66" s="428"/>
      <c r="CA66" s="428"/>
      <c r="CB66" s="428"/>
      <c r="CC66" s="428"/>
      <c r="CD66" s="428"/>
      <c r="CE66" s="428"/>
      <c r="CF66" s="428"/>
      <c r="CG66" s="428"/>
      <c r="CH66" s="428"/>
      <c r="CI66" s="428"/>
      <c r="CJ66" s="428"/>
      <c r="CK66" s="428"/>
      <c r="CL66" s="428"/>
      <c r="CM66" s="428"/>
      <c r="CN66" s="428"/>
      <c r="CO66" s="428"/>
      <c r="CP66" s="428"/>
      <c r="CQ66" s="428"/>
      <c r="CR66" s="428"/>
      <c r="CS66" s="428"/>
      <c r="CT66" s="428"/>
      <c r="CU66" s="428"/>
      <c r="CV66" s="428"/>
      <c r="CW66" s="428"/>
      <c r="CX66" s="428"/>
      <c r="CY66" s="428"/>
      <c r="CZ66" s="428"/>
      <c r="DA66" s="428"/>
      <c r="DB66" s="428"/>
      <c r="DC66" s="428"/>
      <c r="DD66" s="428"/>
      <c r="DE66" s="428"/>
      <c r="DF66" s="428"/>
      <c r="DG66" s="428"/>
      <c r="DH66" s="428"/>
      <c r="DI66" s="428"/>
      <c r="DJ66" s="428"/>
      <c r="DK66" s="428"/>
      <c r="DL66" s="428"/>
      <c r="DM66" s="428"/>
      <c r="DN66" s="428"/>
      <c r="DO66" s="428"/>
      <c r="DP66" s="428"/>
      <c r="DQ66" s="428"/>
      <c r="DR66" s="428"/>
      <c r="DS66" s="428"/>
      <c r="DT66" s="428"/>
      <c r="DU66" s="428"/>
      <c r="DV66" s="428"/>
      <c r="DW66" s="428"/>
      <c r="DX66" s="428"/>
      <c r="DY66" s="428"/>
      <c r="DZ66" s="428"/>
      <c r="EA66" s="428"/>
      <c r="EB66" s="428"/>
      <c r="EC66" s="428"/>
      <c r="ED66" s="428"/>
      <c r="EE66" s="428"/>
      <c r="EF66" s="428"/>
      <c r="EG66" s="428"/>
      <c r="EH66" s="428"/>
      <c r="EI66" s="428"/>
      <c r="EJ66" s="428"/>
      <c r="EK66" s="428"/>
      <c r="EL66" s="428"/>
      <c r="EM66" s="428"/>
      <c r="EN66" s="428"/>
      <c r="EO66" s="428"/>
      <c r="EP66" s="428"/>
      <c r="EQ66" s="428"/>
      <c r="ER66" s="428"/>
      <c r="ES66" s="428"/>
      <c r="ET66" s="428"/>
      <c r="EU66" s="428"/>
      <c r="EV66" s="428"/>
      <c r="EW66" s="428"/>
      <c r="EX66" s="428"/>
      <c r="EY66" s="428"/>
      <c r="EZ66" s="428"/>
      <c r="FA66" s="428"/>
      <c r="FB66" s="428"/>
      <c r="FC66" s="428"/>
      <c r="FD66" s="428"/>
      <c r="FE66" s="428"/>
      <c r="FF66" s="428"/>
      <c r="FG66" s="428"/>
      <c r="FH66" s="428"/>
      <c r="FI66" s="428"/>
      <c r="FJ66" s="428"/>
      <c r="FK66" s="428"/>
      <c r="FL66" s="428"/>
      <c r="FM66" s="428"/>
      <c r="FN66" s="428"/>
      <c r="FO66" s="428"/>
      <c r="FP66" s="428"/>
      <c r="FQ66" s="428"/>
      <c r="FR66" s="428"/>
      <c r="FS66" s="428"/>
      <c r="FT66" s="428"/>
      <c r="FU66" s="428"/>
      <c r="FV66" s="428"/>
      <c r="FW66" s="428"/>
      <c r="FX66" s="428"/>
      <c r="FY66" s="428"/>
      <c r="FZ66" s="428"/>
      <c r="GA66" s="428"/>
      <c r="GB66" s="428"/>
      <c r="GC66" s="428"/>
      <c r="GD66" s="428"/>
      <c r="GE66" s="428"/>
      <c r="GF66" s="428"/>
      <c r="GG66" s="428"/>
      <c r="GH66" s="428"/>
    </row>
    <row r="67" spans="1:190" s="429" customFormat="1" ht="30" hidden="1" customHeight="1" x14ac:dyDescent="0.25">
      <c r="A67" s="407"/>
      <c r="B67" s="421"/>
      <c r="C67" s="422"/>
      <c r="D67" s="421"/>
      <c r="E67" s="423" t="s">
        <v>277</v>
      </c>
      <c r="F67" s="424"/>
      <c r="G67" s="575"/>
      <c r="H67" s="588"/>
      <c r="I67" s="425">
        <f>H67/H6</f>
        <v>0</v>
      </c>
      <c r="J67" s="402">
        <f>H67-G67</f>
        <v>0</v>
      </c>
      <c r="K67" s="414" t="e">
        <f t="shared" ref="K67:K68" si="134">H67/G67</f>
        <v>#DIV/0!</v>
      </c>
      <c r="L67" s="401"/>
      <c r="M67" s="463"/>
      <c r="N67" s="395"/>
      <c r="O67" s="463"/>
      <c r="P67" s="395">
        <f t="shared" ref="P67:P68" si="135">O67-N67</f>
        <v>0</v>
      </c>
      <c r="Q67" s="396" t="e">
        <f t="shared" ref="Q67:Q68" si="136">O67/N67</f>
        <v>#DIV/0!</v>
      </c>
      <c r="R67" s="405">
        <f>SUM(F67,L67)</f>
        <v>0</v>
      </c>
      <c r="S67" s="463">
        <f>SUM(F67,M67)</f>
        <v>0</v>
      </c>
      <c r="T67" s="395">
        <f t="shared" ref="T67:T68" si="137">SUM(G67,N67)</f>
        <v>0</v>
      </c>
      <c r="U67" s="395">
        <f>SUM(H67,O67)</f>
        <v>0</v>
      </c>
      <c r="V67" s="395">
        <f>U67-T67</f>
        <v>0</v>
      </c>
      <c r="W67" s="181" t="e">
        <f t="shared" si="5"/>
        <v>#DIV/0!</v>
      </c>
      <c r="X67" s="426"/>
      <c r="Y67" s="399" t="str">
        <f t="shared" si="2"/>
        <v/>
      </c>
      <c r="Z67" s="399" t="str">
        <f t="shared" si="3"/>
        <v/>
      </c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8"/>
      <c r="BM67" s="428"/>
      <c r="BN67" s="428"/>
      <c r="BO67" s="428"/>
      <c r="BP67" s="428"/>
      <c r="BQ67" s="428"/>
      <c r="BR67" s="428"/>
      <c r="BS67" s="428"/>
      <c r="BT67" s="428"/>
      <c r="BU67" s="428"/>
      <c r="BV67" s="428"/>
      <c r="BW67" s="428"/>
      <c r="BX67" s="428"/>
      <c r="BY67" s="428"/>
      <c r="BZ67" s="428"/>
      <c r="CA67" s="428"/>
      <c r="CB67" s="428"/>
      <c r="CC67" s="428"/>
      <c r="CD67" s="428"/>
      <c r="CE67" s="428"/>
      <c r="CF67" s="428"/>
      <c r="CG67" s="428"/>
      <c r="CH67" s="428"/>
      <c r="CI67" s="428"/>
      <c r="CJ67" s="428"/>
      <c r="CK67" s="428"/>
      <c r="CL67" s="428"/>
      <c r="CM67" s="428"/>
      <c r="CN67" s="428"/>
      <c r="CO67" s="428"/>
      <c r="CP67" s="428"/>
      <c r="CQ67" s="428"/>
      <c r="CR67" s="428"/>
      <c r="CS67" s="428"/>
      <c r="CT67" s="428"/>
      <c r="CU67" s="428"/>
      <c r="CV67" s="428"/>
      <c r="CW67" s="428"/>
      <c r="CX67" s="428"/>
      <c r="CY67" s="428"/>
      <c r="CZ67" s="428"/>
      <c r="DA67" s="428"/>
      <c r="DB67" s="428"/>
      <c r="DC67" s="428"/>
      <c r="DD67" s="428"/>
      <c r="DE67" s="428"/>
      <c r="DF67" s="428"/>
      <c r="DG67" s="428"/>
      <c r="DH67" s="428"/>
      <c r="DI67" s="428"/>
      <c r="DJ67" s="428"/>
      <c r="DK67" s="428"/>
      <c r="DL67" s="428"/>
      <c r="DM67" s="428"/>
      <c r="DN67" s="428"/>
      <c r="DO67" s="428"/>
      <c r="DP67" s="428"/>
      <c r="DQ67" s="428"/>
      <c r="DR67" s="428"/>
      <c r="DS67" s="428"/>
      <c r="DT67" s="428"/>
      <c r="DU67" s="428"/>
      <c r="DV67" s="428"/>
      <c r="DW67" s="428"/>
      <c r="DX67" s="428"/>
      <c r="DY67" s="428"/>
      <c r="DZ67" s="428"/>
      <c r="EA67" s="428"/>
      <c r="EB67" s="428"/>
      <c r="EC67" s="428"/>
      <c r="ED67" s="428"/>
      <c r="EE67" s="428"/>
      <c r="EF67" s="428"/>
      <c r="EG67" s="428"/>
      <c r="EH67" s="428"/>
      <c r="EI67" s="428"/>
      <c r="EJ67" s="428"/>
      <c r="EK67" s="428"/>
      <c r="EL67" s="428"/>
      <c r="EM67" s="428"/>
      <c r="EN67" s="428"/>
      <c r="EO67" s="428"/>
      <c r="EP67" s="428"/>
      <c r="EQ67" s="428"/>
      <c r="ER67" s="428"/>
      <c r="ES67" s="428"/>
      <c r="ET67" s="428"/>
      <c r="EU67" s="428"/>
      <c r="EV67" s="428"/>
      <c r="EW67" s="428"/>
      <c r="EX67" s="428"/>
      <c r="EY67" s="428"/>
      <c r="EZ67" s="428"/>
      <c r="FA67" s="428"/>
      <c r="FB67" s="428"/>
      <c r="FC67" s="428"/>
      <c r="FD67" s="428"/>
      <c r="FE67" s="428"/>
      <c r="FF67" s="428"/>
      <c r="FG67" s="428"/>
      <c r="FH67" s="428"/>
      <c r="FI67" s="428"/>
      <c r="FJ67" s="428"/>
      <c r="FK67" s="428"/>
      <c r="FL67" s="428"/>
      <c r="FM67" s="428"/>
      <c r="FN67" s="428"/>
      <c r="FO67" s="428"/>
      <c r="FP67" s="428"/>
      <c r="FQ67" s="428"/>
      <c r="FR67" s="428"/>
      <c r="FS67" s="428"/>
      <c r="FT67" s="428"/>
      <c r="FU67" s="428"/>
      <c r="FV67" s="428"/>
      <c r="FW67" s="428"/>
      <c r="FX67" s="428"/>
      <c r="FY67" s="428"/>
      <c r="FZ67" s="428"/>
      <c r="GA67" s="428"/>
      <c r="GB67" s="428"/>
      <c r="GC67" s="428"/>
      <c r="GD67" s="428"/>
      <c r="GE67" s="428"/>
      <c r="GF67" s="428"/>
      <c r="GG67" s="428"/>
      <c r="GH67" s="428"/>
    </row>
    <row r="68" spans="1:190" s="429" customFormat="1" ht="30" customHeight="1" x14ac:dyDescent="0.25">
      <c r="A68" s="407"/>
      <c r="B68" s="421"/>
      <c r="C68" s="422"/>
      <c r="D68" s="421"/>
      <c r="E68" s="409" t="s">
        <v>277</v>
      </c>
      <c r="F68" s="424">
        <v>178.6</v>
      </c>
      <c r="G68" s="579">
        <v>92</v>
      </c>
      <c r="H68" s="588"/>
      <c r="I68" s="425">
        <f>H68/H6</f>
        <v>0</v>
      </c>
      <c r="J68" s="402">
        <f>H68-G68</f>
        <v>-92</v>
      </c>
      <c r="K68" s="414">
        <f t="shared" si="134"/>
        <v>0</v>
      </c>
      <c r="L68" s="401">
        <v>23.8</v>
      </c>
      <c r="M68" s="463">
        <v>23.8</v>
      </c>
      <c r="N68" s="395">
        <v>23.8</v>
      </c>
      <c r="O68" s="463"/>
      <c r="P68" s="395">
        <f t="shared" si="135"/>
        <v>-23.8</v>
      </c>
      <c r="Q68" s="289">
        <f t="shared" si="136"/>
        <v>0</v>
      </c>
      <c r="R68" s="405">
        <f>SUM(F68,L68)</f>
        <v>202.4</v>
      </c>
      <c r="S68" s="463">
        <f>SUM(F68,M68)</f>
        <v>202.4</v>
      </c>
      <c r="T68" s="395">
        <f t="shared" si="137"/>
        <v>115.8</v>
      </c>
      <c r="U68" s="395">
        <f>SUM(H68,O68)</f>
        <v>0</v>
      </c>
      <c r="V68" s="395">
        <f>U68-T68</f>
        <v>-115.8</v>
      </c>
      <c r="W68" s="92">
        <f t="shared" si="5"/>
        <v>0</v>
      </c>
      <c r="X68" s="426"/>
      <c r="Y68" s="399"/>
      <c r="Z68" s="399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8"/>
      <c r="AW68" s="428"/>
      <c r="AX68" s="428"/>
      <c r="AY68" s="428"/>
      <c r="AZ68" s="428"/>
      <c r="BA68" s="428"/>
      <c r="BB68" s="428"/>
      <c r="BC68" s="428"/>
      <c r="BD68" s="428"/>
      <c r="BE68" s="428"/>
      <c r="BF68" s="428"/>
      <c r="BG68" s="428"/>
      <c r="BH68" s="428"/>
      <c r="BI68" s="428"/>
      <c r="BJ68" s="428"/>
      <c r="BK68" s="428"/>
      <c r="BL68" s="428"/>
      <c r="BM68" s="428"/>
      <c r="BN68" s="428"/>
      <c r="BO68" s="428"/>
      <c r="BP68" s="428"/>
      <c r="BQ68" s="428"/>
      <c r="BR68" s="428"/>
      <c r="BS68" s="428"/>
      <c r="BT68" s="428"/>
      <c r="BU68" s="428"/>
      <c r="BV68" s="428"/>
      <c r="BW68" s="428"/>
      <c r="BX68" s="428"/>
      <c r="BY68" s="428"/>
      <c r="BZ68" s="428"/>
      <c r="CA68" s="428"/>
      <c r="CB68" s="428"/>
      <c r="CC68" s="428"/>
      <c r="CD68" s="428"/>
      <c r="CE68" s="428"/>
      <c r="CF68" s="428"/>
      <c r="CG68" s="428"/>
      <c r="CH68" s="428"/>
      <c r="CI68" s="428"/>
      <c r="CJ68" s="428"/>
      <c r="CK68" s="428"/>
      <c r="CL68" s="428"/>
      <c r="CM68" s="428"/>
      <c r="CN68" s="428"/>
      <c r="CO68" s="428"/>
      <c r="CP68" s="428"/>
      <c r="CQ68" s="428"/>
      <c r="CR68" s="428"/>
      <c r="CS68" s="428"/>
      <c r="CT68" s="428"/>
      <c r="CU68" s="428"/>
      <c r="CV68" s="428"/>
      <c r="CW68" s="428"/>
      <c r="CX68" s="428"/>
      <c r="CY68" s="428"/>
      <c r="CZ68" s="428"/>
      <c r="DA68" s="428"/>
      <c r="DB68" s="428"/>
      <c r="DC68" s="428"/>
      <c r="DD68" s="428"/>
      <c r="DE68" s="428"/>
      <c r="DF68" s="428"/>
      <c r="DG68" s="428"/>
      <c r="DH68" s="428"/>
      <c r="DI68" s="428"/>
      <c r="DJ68" s="428"/>
      <c r="DK68" s="428"/>
      <c r="DL68" s="428"/>
      <c r="DM68" s="428"/>
      <c r="DN68" s="428"/>
      <c r="DO68" s="428"/>
      <c r="DP68" s="428"/>
      <c r="DQ68" s="428"/>
      <c r="DR68" s="428"/>
      <c r="DS68" s="428"/>
      <c r="DT68" s="428"/>
      <c r="DU68" s="428"/>
      <c r="DV68" s="428"/>
      <c r="DW68" s="428"/>
      <c r="DX68" s="428"/>
      <c r="DY68" s="428"/>
      <c r="DZ68" s="428"/>
      <c r="EA68" s="428"/>
      <c r="EB68" s="428"/>
      <c r="EC68" s="428"/>
      <c r="ED68" s="428"/>
      <c r="EE68" s="428"/>
      <c r="EF68" s="428"/>
      <c r="EG68" s="428"/>
      <c r="EH68" s="428"/>
      <c r="EI68" s="428"/>
      <c r="EJ68" s="428"/>
      <c r="EK68" s="428"/>
      <c r="EL68" s="428"/>
      <c r="EM68" s="428"/>
      <c r="EN68" s="428"/>
      <c r="EO68" s="428"/>
      <c r="EP68" s="428"/>
      <c r="EQ68" s="428"/>
      <c r="ER68" s="428"/>
      <c r="ES68" s="428"/>
      <c r="ET68" s="428"/>
      <c r="EU68" s="428"/>
      <c r="EV68" s="428"/>
      <c r="EW68" s="428"/>
      <c r="EX68" s="428"/>
      <c r="EY68" s="428"/>
      <c r="EZ68" s="428"/>
      <c r="FA68" s="428"/>
      <c r="FB68" s="428"/>
      <c r="FC68" s="428"/>
      <c r="FD68" s="428"/>
      <c r="FE68" s="428"/>
      <c r="FF68" s="428"/>
      <c r="FG68" s="428"/>
      <c r="FH68" s="428"/>
      <c r="FI68" s="428"/>
      <c r="FJ68" s="428"/>
      <c r="FK68" s="428"/>
      <c r="FL68" s="428"/>
      <c r="FM68" s="428"/>
      <c r="FN68" s="428"/>
      <c r="FO68" s="428"/>
      <c r="FP68" s="428"/>
      <c r="FQ68" s="428"/>
      <c r="FR68" s="428"/>
      <c r="FS68" s="428"/>
      <c r="FT68" s="428"/>
      <c r="FU68" s="428"/>
      <c r="FV68" s="428"/>
      <c r="FW68" s="428"/>
      <c r="FX68" s="428"/>
      <c r="FY68" s="428"/>
      <c r="FZ68" s="428"/>
      <c r="GA68" s="428"/>
      <c r="GB68" s="428"/>
      <c r="GC68" s="428"/>
      <c r="GD68" s="428"/>
      <c r="GE68" s="428"/>
      <c r="GF68" s="428"/>
      <c r="GG68" s="428"/>
      <c r="GH68" s="428"/>
    </row>
    <row r="69" spans="1:190" ht="34.5" customHeight="1" x14ac:dyDescent="0.25">
      <c r="A69" s="44"/>
      <c r="B69" s="30" t="s">
        <v>43</v>
      </c>
      <c r="C69" s="29" t="s">
        <v>142</v>
      </c>
      <c r="D69" s="29" t="s">
        <v>143</v>
      </c>
      <c r="E69" s="260" t="s">
        <v>140</v>
      </c>
      <c r="F69" s="272">
        <v>3328</v>
      </c>
      <c r="G69" s="577">
        <v>2279.9</v>
      </c>
      <c r="H69" s="589">
        <v>1936.9</v>
      </c>
      <c r="I69" s="77">
        <f>H69/H6</f>
        <v>6.2460214626570525E-3</v>
      </c>
      <c r="J69" s="74">
        <f t="shared" si="70"/>
        <v>-343</v>
      </c>
      <c r="K69" s="92">
        <f t="shared" si="132"/>
        <v>0.84955480503530856</v>
      </c>
      <c r="L69" s="212">
        <v>16</v>
      </c>
      <c r="M69" s="387">
        <v>17.5</v>
      </c>
      <c r="N69" s="79">
        <v>17.5</v>
      </c>
      <c r="O69" s="387">
        <v>1.5</v>
      </c>
      <c r="P69" s="79">
        <f>O69-N69</f>
        <v>-16</v>
      </c>
      <c r="Q69" s="289">
        <f>O69/N69</f>
        <v>8.5714285714285715E-2</v>
      </c>
      <c r="R69" s="213">
        <f t="shared" si="6"/>
        <v>3344</v>
      </c>
      <c r="S69" s="387">
        <f t="shared" si="7"/>
        <v>3345.5</v>
      </c>
      <c r="T69" s="79">
        <f t="shared" si="133"/>
        <v>2297.4</v>
      </c>
      <c r="U69" s="79">
        <f t="shared" si="8"/>
        <v>1938.4</v>
      </c>
      <c r="V69" s="79">
        <f t="shared" si="4"/>
        <v>-359</v>
      </c>
      <c r="W69" s="99">
        <f t="shared" si="5"/>
        <v>0.84373639766692787</v>
      </c>
      <c r="X69" s="15"/>
      <c r="Y69" s="382" t="str">
        <f t="shared" si="2"/>
        <v/>
      </c>
      <c r="Z69" s="382" t="str">
        <f t="shared" si="3"/>
        <v/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190" ht="34.5" customHeight="1" x14ac:dyDescent="0.25">
      <c r="A70" s="44"/>
      <c r="B70" s="30"/>
      <c r="C70" s="29" t="s">
        <v>361</v>
      </c>
      <c r="D70" s="29" t="s">
        <v>143</v>
      </c>
      <c r="E70" s="312" t="s">
        <v>360</v>
      </c>
      <c r="F70" s="272">
        <v>5431.6</v>
      </c>
      <c r="G70" s="577">
        <v>3611.5</v>
      </c>
      <c r="H70" s="589">
        <v>3483.6</v>
      </c>
      <c r="I70" s="77">
        <f>H70/H6</f>
        <v>1.1233744833141672E-2</v>
      </c>
      <c r="J70" s="74">
        <f t="shared" ref="J70" si="138">H70-G70</f>
        <v>-127.90000000000009</v>
      </c>
      <c r="K70" s="92">
        <f t="shared" ref="K70" si="139">H70/G70</f>
        <v>0.96458535234667031</v>
      </c>
      <c r="L70" s="212">
        <v>1431.4</v>
      </c>
      <c r="M70" s="387">
        <v>1444.2</v>
      </c>
      <c r="N70" s="79">
        <v>1311.4</v>
      </c>
      <c r="O70" s="387">
        <v>461.4</v>
      </c>
      <c r="P70" s="79">
        <f>O70-N70</f>
        <v>-850.00000000000011</v>
      </c>
      <c r="Q70" s="289">
        <f>O70/N70</f>
        <v>0.35183773066951346</v>
      </c>
      <c r="R70" s="213">
        <f t="shared" ref="R70" si="140">SUM(F70,L70)</f>
        <v>6863</v>
      </c>
      <c r="S70" s="387">
        <f t="shared" ref="S70" si="141">SUM(F70,M70)</f>
        <v>6875.8</v>
      </c>
      <c r="T70" s="79">
        <f t="shared" ref="T70" si="142">SUM(G70,N70)</f>
        <v>4922.8999999999996</v>
      </c>
      <c r="U70" s="79">
        <f t="shared" ref="U70" si="143">SUM(H70,O70)</f>
        <v>3945</v>
      </c>
      <c r="V70" s="79">
        <f t="shared" ref="V70" si="144">U70-T70</f>
        <v>-977.89999999999964</v>
      </c>
      <c r="W70" s="99">
        <f t="shared" si="5"/>
        <v>0.80135692376444789</v>
      </c>
      <c r="X70" s="15"/>
      <c r="Y70" s="382"/>
      <c r="Z70" s="382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190" ht="32.25" customHeight="1" x14ac:dyDescent="0.25">
      <c r="A71" s="44"/>
      <c r="B71" s="30" t="s">
        <v>44</v>
      </c>
      <c r="C71" s="29" t="s">
        <v>345</v>
      </c>
      <c r="D71" s="29" t="s">
        <v>145</v>
      </c>
      <c r="E71" s="260" t="s">
        <v>346</v>
      </c>
      <c r="F71" s="514">
        <v>325.3</v>
      </c>
      <c r="G71" s="576">
        <v>229.5</v>
      </c>
      <c r="H71" s="589">
        <v>207.6</v>
      </c>
      <c r="I71" s="77">
        <f>H71/H6</f>
        <v>6.6945844165811552E-4</v>
      </c>
      <c r="J71" s="74">
        <f t="shared" si="70"/>
        <v>-21.900000000000006</v>
      </c>
      <c r="K71" s="92">
        <f t="shared" si="132"/>
        <v>0.90457516339869282</v>
      </c>
      <c r="L71" s="212"/>
      <c r="M71" s="387"/>
      <c r="N71" s="79"/>
      <c r="O71" s="387"/>
      <c r="P71" s="79"/>
      <c r="Q71" s="289"/>
      <c r="R71" s="213">
        <f t="shared" si="6"/>
        <v>325.3</v>
      </c>
      <c r="S71" s="387">
        <f t="shared" si="7"/>
        <v>325.3</v>
      </c>
      <c r="T71" s="79">
        <f t="shared" si="133"/>
        <v>229.5</v>
      </c>
      <c r="U71" s="79">
        <f t="shared" si="8"/>
        <v>207.6</v>
      </c>
      <c r="V71" s="79">
        <f t="shared" si="4"/>
        <v>-21.900000000000006</v>
      </c>
      <c r="W71" s="99">
        <f t="shared" si="5"/>
        <v>0.90457516339869282</v>
      </c>
      <c r="X71" s="15"/>
      <c r="Y71" s="382" t="str">
        <f t="shared" si="2"/>
        <v/>
      </c>
      <c r="Z71" s="382" t="str">
        <f t="shared" si="3"/>
        <v/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190" ht="20.25" customHeight="1" x14ac:dyDescent="0.25">
      <c r="A72" s="44"/>
      <c r="B72" s="30" t="s">
        <v>45</v>
      </c>
      <c r="C72" s="29" t="s">
        <v>144</v>
      </c>
      <c r="D72" s="29" t="s">
        <v>141</v>
      </c>
      <c r="E72" s="260" t="s">
        <v>347</v>
      </c>
      <c r="F72" s="514">
        <v>1566.4</v>
      </c>
      <c r="G72" s="576">
        <v>1034.9000000000001</v>
      </c>
      <c r="H72" s="589">
        <v>911.2</v>
      </c>
      <c r="I72" s="77">
        <f>H72/H6</f>
        <v>2.9383936996092239E-3</v>
      </c>
      <c r="J72" s="74">
        <f t="shared" si="70"/>
        <v>-123.70000000000005</v>
      </c>
      <c r="K72" s="92">
        <f t="shared" si="132"/>
        <v>0.88047154314426512</v>
      </c>
      <c r="L72" s="212"/>
      <c r="M72" s="387"/>
      <c r="N72" s="79"/>
      <c r="O72" s="387"/>
      <c r="P72" s="79">
        <f t="shared" ref="P72:P75" si="145">O72-N72</f>
        <v>0</v>
      </c>
      <c r="Q72" s="289"/>
      <c r="R72" s="213">
        <f t="shared" si="6"/>
        <v>1566.4</v>
      </c>
      <c r="S72" s="387">
        <f t="shared" si="7"/>
        <v>1566.4</v>
      </c>
      <c r="T72" s="79">
        <f t="shared" si="133"/>
        <v>1034.9000000000001</v>
      </c>
      <c r="U72" s="79">
        <f t="shared" si="8"/>
        <v>911.2</v>
      </c>
      <c r="V72" s="79">
        <f t="shared" si="4"/>
        <v>-123.70000000000005</v>
      </c>
      <c r="W72" s="99">
        <f t="shared" si="5"/>
        <v>0.88047154314426512</v>
      </c>
      <c r="X72" s="15"/>
      <c r="Y72" s="382" t="str">
        <f t="shared" si="2"/>
        <v/>
      </c>
      <c r="Z72" s="382" t="str">
        <f t="shared" si="3"/>
        <v/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190" ht="19.5" customHeight="1" x14ac:dyDescent="0.25">
      <c r="A73" s="44"/>
      <c r="B73" s="30" t="s">
        <v>46</v>
      </c>
      <c r="C73" s="29" t="s">
        <v>348</v>
      </c>
      <c r="D73" s="29" t="s">
        <v>141</v>
      </c>
      <c r="E73" s="260" t="s">
        <v>349</v>
      </c>
      <c r="F73" s="514">
        <v>4072.6</v>
      </c>
      <c r="G73" s="576">
        <v>2850.1</v>
      </c>
      <c r="H73" s="589">
        <v>2495.1</v>
      </c>
      <c r="I73" s="77">
        <f>H73/H6</f>
        <v>8.0460778313158187E-3</v>
      </c>
      <c r="J73" s="74">
        <f t="shared" ref="J73" si="146">H73-G73</f>
        <v>-355</v>
      </c>
      <c r="K73" s="92">
        <f t="shared" ref="K73" si="147">H73/G73</f>
        <v>0.87544296691344159</v>
      </c>
      <c r="L73" s="212">
        <v>220.7</v>
      </c>
      <c r="M73" s="387">
        <v>220.7</v>
      </c>
      <c r="N73" s="79">
        <v>220.7</v>
      </c>
      <c r="O73" s="387"/>
      <c r="P73" s="79">
        <f t="shared" ref="P73:P74" si="148">O73-N73</f>
        <v>-220.7</v>
      </c>
      <c r="Q73" s="289">
        <f>O73/N73</f>
        <v>0</v>
      </c>
      <c r="R73" s="213">
        <f t="shared" ref="R73" si="149">SUM(F73,L73)</f>
        <v>4293.3</v>
      </c>
      <c r="S73" s="387">
        <f t="shared" ref="S73" si="150">SUM(F73,M73)</f>
        <v>4293.3</v>
      </c>
      <c r="T73" s="79">
        <f t="shared" ref="T73" si="151">SUM(G73,N73)</f>
        <v>3070.7999999999997</v>
      </c>
      <c r="U73" s="79">
        <f t="shared" ref="U73" si="152">SUM(H73,O73)</f>
        <v>2495.1</v>
      </c>
      <c r="V73" s="79">
        <f t="shared" ref="V73" si="153">U73-T73</f>
        <v>-575.69999999999982</v>
      </c>
      <c r="W73" s="92">
        <f t="shared" si="5"/>
        <v>0.81252442360296995</v>
      </c>
      <c r="X73" s="15"/>
      <c r="Y73" s="382" t="str">
        <f t="shared" ref="Y73" si="154">IF(J73&lt;=0,"",IF(J73&gt;0,"НІ"))</f>
        <v/>
      </c>
      <c r="Z73" s="382" t="str">
        <f t="shared" ref="Z73:Z74" si="155">IF(P73&lt;=0,"",IF(P73&gt;0,"НІ"))</f>
        <v/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190" s="406" customFormat="1" ht="39.75" customHeight="1" x14ac:dyDescent="0.25">
      <c r="A74" s="407"/>
      <c r="B74" s="654"/>
      <c r="C74" s="380"/>
      <c r="D74" s="380"/>
      <c r="E74" s="409" t="s">
        <v>277</v>
      </c>
      <c r="F74" s="501"/>
      <c r="G74" s="575"/>
      <c r="H74" s="588"/>
      <c r="I74" s="441"/>
      <c r="J74" s="393"/>
      <c r="K74" s="397"/>
      <c r="L74" s="655">
        <v>180.7</v>
      </c>
      <c r="M74" s="656">
        <v>180.7</v>
      </c>
      <c r="N74" s="657">
        <v>180.7</v>
      </c>
      <c r="O74" s="656"/>
      <c r="P74" s="657">
        <f t="shared" si="148"/>
        <v>-180.7</v>
      </c>
      <c r="Q74" s="396">
        <f>O74/N74</f>
        <v>0</v>
      </c>
      <c r="R74" s="405">
        <f t="shared" ref="R74" si="156">SUM(F74,L74)</f>
        <v>180.7</v>
      </c>
      <c r="S74" s="463">
        <f t="shared" ref="S74" si="157">SUM(F74,M74)</f>
        <v>180.7</v>
      </c>
      <c r="T74" s="395">
        <f t="shared" ref="T74" si="158">SUM(G74,N74)</f>
        <v>180.7</v>
      </c>
      <c r="U74" s="395">
        <f t="shared" ref="U74" si="159">SUM(H74,O74)</f>
        <v>0</v>
      </c>
      <c r="V74" s="395">
        <f t="shared" ref="V74" si="160">U74-T74</f>
        <v>-180.7</v>
      </c>
      <c r="W74" s="92">
        <f t="shared" si="5"/>
        <v>0</v>
      </c>
      <c r="X74" s="398"/>
      <c r="Y74" s="399"/>
      <c r="Z74" s="399" t="str">
        <f t="shared" si="155"/>
        <v/>
      </c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3"/>
      <c r="AW74" s="403"/>
      <c r="AX74" s="403"/>
      <c r="AY74" s="403"/>
      <c r="AZ74" s="403"/>
      <c r="BA74" s="403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3"/>
      <c r="BN74" s="403"/>
      <c r="BO74" s="403"/>
      <c r="BP74" s="403"/>
      <c r="BQ74" s="403"/>
      <c r="BR74" s="403"/>
      <c r="BS74" s="403"/>
      <c r="BT74" s="403"/>
      <c r="BU74" s="403"/>
      <c r="BV74" s="403"/>
      <c r="BW74" s="403"/>
      <c r="BX74" s="403"/>
      <c r="BY74" s="403"/>
      <c r="BZ74" s="403"/>
      <c r="CA74" s="403"/>
      <c r="CB74" s="403"/>
      <c r="CC74" s="403"/>
      <c r="CD74" s="403"/>
      <c r="CE74" s="403"/>
      <c r="CF74" s="403"/>
      <c r="CG74" s="403"/>
      <c r="CH74" s="403"/>
      <c r="CI74" s="403"/>
      <c r="CJ74" s="403"/>
      <c r="CK74" s="403"/>
      <c r="CL74" s="403"/>
      <c r="CM74" s="403"/>
      <c r="CN74" s="403"/>
      <c r="CO74" s="403"/>
      <c r="CP74" s="403"/>
      <c r="CQ74" s="403"/>
      <c r="CR74" s="403"/>
      <c r="CS74" s="403"/>
      <c r="CT74" s="403"/>
      <c r="CU74" s="403"/>
      <c r="CV74" s="403"/>
      <c r="CW74" s="403"/>
      <c r="CX74" s="403"/>
      <c r="CY74" s="403"/>
      <c r="CZ74" s="403"/>
      <c r="DA74" s="403"/>
      <c r="DB74" s="403"/>
      <c r="DC74" s="403"/>
      <c r="DD74" s="403"/>
      <c r="DE74" s="403"/>
      <c r="DF74" s="403"/>
      <c r="DG74" s="403"/>
      <c r="DH74" s="403"/>
      <c r="DI74" s="403"/>
      <c r="DJ74" s="403"/>
      <c r="DK74" s="403"/>
      <c r="DL74" s="403"/>
      <c r="DM74" s="403"/>
      <c r="DN74" s="403"/>
      <c r="DO74" s="403"/>
      <c r="DP74" s="403"/>
      <c r="DQ74" s="403"/>
      <c r="DR74" s="403"/>
      <c r="DS74" s="403"/>
      <c r="DT74" s="403"/>
      <c r="DU74" s="403"/>
      <c r="DV74" s="403"/>
      <c r="DW74" s="403"/>
      <c r="DX74" s="403"/>
      <c r="DY74" s="403"/>
      <c r="DZ74" s="403"/>
      <c r="EA74" s="403"/>
      <c r="EB74" s="403"/>
      <c r="EC74" s="403"/>
      <c r="ED74" s="403"/>
      <c r="EE74" s="403"/>
      <c r="EF74" s="403"/>
      <c r="EG74" s="403"/>
      <c r="EH74" s="403"/>
      <c r="EI74" s="403"/>
      <c r="EJ74" s="403"/>
      <c r="EK74" s="403"/>
      <c r="EL74" s="403"/>
      <c r="EM74" s="403"/>
      <c r="EN74" s="403"/>
      <c r="EO74" s="403"/>
      <c r="EP74" s="403"/>
      <c r="EQ74" s="403"/>
      <c r="ER74" s="403"/>
      <c r="ES74" s="403"/>
      <c r="ET74" s="403"/>
      <c r="EU74" s="403"/>
      <c r="EV74" s="403"/>
      <c r="EW74" s="403"/>
      <c r="EX74" s="403"/>
      <c r="EY74" s="403"/>
      <c r="EZ74" s="403"/>
      <c r="FA74" s="403"/>
      <c r="FB74" s="403"/>
      <c r="FC74" s="403"/>
      <c r="FD74" s="403"/>
      <c r="FE74" s="403"/>
      <c r="FF74" s="403"/>
      <c r="FG74" s="403"/>
      <c r="FH74" s="403"/>
      <c r="FI74" s="403"/>
      <c r="FJ74" s="403"/>
      <c r="FK74" s="403"/>
      <c r="FL74" s="403"/>
      <c r="FM74" s="403"/>
      <c r="FN74" s="403"/>
      <c r="FO74" s="403"/>
      <c r="FP74" s="403"/>
      <c r="FQ74" s="403"/>
      <c r="FR74" s="403"/>
      <c r="FS74" s="403"/>
      <c r="FT74" s="403"/>
      <c r="FU74" s="403"/>
      <c r="FV74" s="403"/>
      <c r="FW74" s="403"/>
      <c r="FX74" s="403"/>
      <c r="FY74" s="403"/>
      <c r="FZ74" s="403"/>
      <c r="GA74" s="403"/>
      <c r="GB74" s="403"/>
      <c r="GC74" s="403"/>
      <c r="GD74" s="403"/>
      <c r="GE74" s="403"/>
      <c r="GF74" s="403"/>
      <c r="GG74" s="403"/>
      <c r="GH74" s="403"/>
    </row>
    <row r="75" spans="1:190" ht="19.5" customHeight="1" thickBot="1" x14ac:dyDescent="0.3">
      <c r="A75" s="44"/>
      <c r="B75" s="30" t="s">
        <v>46</v>
      </c>
      <c r="C75" s="29" t="s">
        <v>393</v>
      </c>
      <c r="D75" s="29" t="s">
        <v>141</v>
      </c>
      <c r="E75" s="260" t="s">
        <v>394</v>
      </c>
      <c r="F75" s="570">
        <v>116</v>
      </c>
      <c r="G75" s="578">
        <v>116</v>
      </c>
      <c r="H75" s="589"/>
      <c r="I75" s="77">
        <f>H75/H6</f>
        <v>0</v>
      </c>
      <c r="J75" s="74">
        <f t="shared" si="70"/>
        <v>-116</v>
      </c>
      <c r="K75" s="92">
        <f t="shared" si="132"/>
        <v>0</v>
      </c>
      <c r="L75" s="214">
        <v>39</v>
      </c>
      <c r="M75" s="468">
        <v>39</v>
      </c>
      <c r="N75" s="90">
        <v>39</v>
      </c>
      <c r="O75" s="468"/>
      <c r="P75" s="90">
        <f t="shared" si="145"/>
        <v>-39</v>
      </c>
      <c r="Q75" s="293">
        <f>O75/N75</f>
        <v>0</v>
      </c>
      <c r="R75" s="213">
        <f t="shared" si="6"/>
        <v>155</v>
      </c>
      <c r="S75" s="387">
        <f t="shared" si="7"/>
        <v>155</v>
      </c>
      <c r="T75" s="79">
        <f t="shared" si="133"/>
        <v>155</v>
      </c>
      <c r="U75" s="79">
        <f t="shared" si="8"/>
        <v>0</v>
      </c>
      <c r="V75" s="79">
        <f t="shared" si="4"/>
        <v>-155</v>
      </c>
      <c r="W75" s="682">
        <f t="shared" si="5"/>
        <v>0</v>
      </c>
      <c r="X75" s="15"/>
      <c r="Y75" s="382" t="str">
        <f t="shared" si="2"/>
        <v/>
      </c>
      <c r="Z75" s="382" t="str">
        <f t="shared" si="3"/>
        <v/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190" s="4" customFormat="1" ht="27" customHeight="1" thickBot="1" x14ac:dyDescent="0.3">
      <c r="A76" s="42">
        <v>3</v>
      </c>
      <c r="B76" s="36" t="s">
        <v>100</v>
      </c>
      <c r="C76" s="36" t="s">
        <v>253</v>
      </c>
      <c r="D76" s="36"/>
      <c r="E76" s="515" t="s">
        <v>101</v>
      </c>
      <c r="F76" s="247">
        <f>SUM(F87,F85,F84,F82,F81,F80,F77)</f>
        <v>65075.9</v>
      </c>
      <c r="G76" s="281">
        <f t="shared" ref="G76:H76" si="161">SUM(G87,G85,G84,G82,G81,G80,G77)</f>
        <v>43544.799999999996</v>
      </c>
      <c r="H76" s="70">
        <f t="shared" si="161"/>
        <v>40855.5</v>
      </c>
      <c r="I76" s="71">
        <f>H76/H6</f>
        <v>0.13174884086302091</v>
      </c>
      <c r="J76" s="72">
        <f t="shared" si="70"/>
        <v>-2689.2999999999956</v>
      </c>
      <c r="K76" s="94">
        <f t="shared" ref="K76:K84" si="162">H76/G76</f>
        <v>0.93824061656041602</v>
      </c>
      <c r="L76" s="247">
        <f>SUM(L87,L85,L84,L82,L81,L80,L77)</f>
        <v>4878.5</v>
      </c>
      <c r="M76" s="281">
        <f t="shared" ref="M76:O76" si="163">SUM(M87,M85,M84,M82,M81,M80,M77)</f>
        <v>5088.3999999999996</v>
      </c>
      <c r="N76" s="281">
        <f t="shared" si="163"/>
        <v>2712.7</v>
      </c>
      <c r="O76" s="70">
        <f t="shared" si="163"/>
        <v>2712.7</v>
      </c>
      <c r="P76" s="70">
        <f t="shared" ref="P76:P88" si="164">O76-N76</f>
        <v>0</v>
      </c>
      <c r="Q76" s="208">
        <f>O76/N76</f>
        <v>1</v>
      </c>
      <c r="R76" s="247">
        <f>SUM(R87,R85,R84,R82,R81,R80,R77)</f>
        <v>69954.399999999994</v>
      </c>
      <c r="S76" s="281">
        <f t="shared" ref="S76:V76" si="165">SUM(S87,S85,S84,S82,S81,S80,S77)</f>
        <v>70164.3</v>
      </c>
      <c r="T76" s="281">
        <f t="shared" si="165"/>
        <v>46257.499999999993</v>
      </c>
      <c r="U76" s="281">
        <f t="shared" si="165"/>
        <v>43568.2</v>
      </c>
      <c r="V76" s="70">
        <f t="shared" si="165"/>
        <v>-2689.3</v>
      </c>
      <c r="W76" s="94">
        <f t="shared" si="5"/>
        <v>0.94186240069177984</v>
      </c>
      <c r="X76" s="15"/>
      <c r="Y76" s="382" t="str">
        <f t="shared" si="2"/>
        <v/>
      </c>
      <c r="Z76" s="382" t="str">
        <f t="shared" si="3"/>
        <v/>
      </c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</row>
    <row r="77" spans="1:190" ht="27" customHeight="1" x14ac:dyDescent="0.25">
      <c r="A77" s="136"/>
      <c r="B77" s="138" t="s">
        <v>102</v>
      </c>
      <c r="C77" s="341" t="s">
        <v>350</v>
      </c>
      <c r="D77" s="341" t="s">
        <v>147</v>
      </c>
      <c r="E77" s="342" t="s">
        <v>149</v>
      </c>
      <c r="F77" s="498">
        <v>59902.6</v>
      </c>
      <c r="G77" s="140">
        <v>40157.599999999999</v>
      </c>
      <c r="H77" s="464">
        <v>37568.1</v>
      </c>
      <c r="I77" s="73">
        <f>H77/H6</f>
        <v>0.12114779230277577</v>
      </c>
      <c r="J77" s="74">
        <f t="shared" ref="J77:J165" si="166">H77-G77</f>
        <v>-2589.5</v>
      </c>
      <c r="K77" s="183">
        <f t="shared" si="162"/>
        <v>0.93551656473494427</v>
      </c>
      <c r="L77" s="229">
        <v>4410.5</v>
      </c>
      <c r="M77" s="462">
        <v>4620.3999999999996</v>
      </c>
      <c r="N77" s="140">
        <v>2712.7</v>
      </c>
      <c r="O77" s="462">
        <v>2712.7</v>
      </c>
      <c r="P77" s="140">
        <f t="shared" si="164"/>
        <v>0</v>
      </c>
      <c r="Q77" s="670">
        <f>O77/N77</f>
        <v>1</v>
      </c>
      <c r="R77" s="229">
        <f t="shared" si="6"/>
        <v>64313.1</v>
      </c>
      <c r="S77" s="462">
        <f t="shared" si="7"/>
        <v>64523</v>
      </c>
      <c r="T77" s="140">
        <f t="shared" ref="T77:T84" si="167">SUM(G77,N77)</f>
        <v>42870.299999999996</v>
      </c>
      <c r="U77" s="140">
        <f t="shared" si="8"/>
        <v>40280.799999999996</v>
      </c>
      <c r="V77" s="140">
        <f t="shared" si="4"/>
        <v>-2589.5</v>
      </c>
      <c r="W77" s="681">
        <f t="shared" si="5"/>
        <v>0.93959687709206607</v>
      </c>
      <c r="X77" s="15"/>
      <c r="Y77" s="382" t="str">
        <f t="shared" ref="Y77:Y160" si="168">IF(J77&lt;=0,"",IF(J77&gt;0,"НІ"))</f>
        <v/>
      </c>
      <c r="Z77" s="382" t="str">
        <f t="shared" ref="Z77:Z160" si="169">IF(P77&lt;=0,"",IF(P77&gt;0,"НІ"))</f>
        <v/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190" s="420" customFormat="1" ht="21" customHeight="1" x14ac:dyDescent="0.25">
      <c r="A78" s="407"/>
      <c r="B78" s="379"/>
      <c r="C78" s="415"/>
      <c r="D78" s="415"/>
      <c r="E78" s="416" t="s">
        <v>150</v>
      </c>
      <c r="F78" s="394">
        <v>31910.9</v>
      </c>
      <c r="G78" s="394">
        <v>23054.1</v>
      </c>
      <c r="H78" s="394">
        <v>23054.1</v>
      </c>
      <c r="I78" s="412">
        <f>H78/H6</f>
        <v>7.4343746916331221E-2</v>
      </c>
      <c r="J78" s="393">
        <f t="shared" si="166"/>
        <v>0</v>
      </c>
      <c r="K78" s="413">
        <f t="shared" si="162"/>
        <v>1</v>
      </c>
      <c r="L78" s="401"/>
      <c r="M78" s="463"/>
      <c r="N78" s="395"/>
      <c r="O78" s="463"/>
      <c r="P78" s="395">
        <f t="shared" si="164"/>
        <v>0</v>
      </c>
      <c r="Q78" s="396"/>
      <c r="R78" s="405">
        <f t="shared" si="6"/>
        <v>31910.9</v>
      </c>
      <c r="S78" s="463">
        <f t="shared" si="7"/>
        <v>31910.9</v>
      </c>
      <c r="T78" s="395">
        <f t="shared" si="167"/>
        <v>23054.1</v>
      </c>
      <c r="U78" s="395">
        <f t="shared" si="8"/>
        <v>23054.1</v>
      </c>
      <c r="V78" s="395">
        <f t="shared" si="4"/>
        <v>0</v>
      </c>
      <c r="W78" s="92">
        <f t="shared" si="5"/>
        <v>1</v>
      </c>
      <c r="X78" s="417"/>
      <c r="Y78" s="619" t="str">
        <f t="shared" si="168"/>
        <v/>
      </c>
      <c r="Z78" s="619" t="str">
        <f t="shared" si="169"/>
        <v/>
      </c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418"/>
      <c r="AM78" s="418"/>
      <c r="AN78" s="418"/>
      <c r="AO78" s="418"/>
      <c r="AP78" s="418"/>
      <c r="AQ78" s="418"/>
      <c r="AR78" s="418"/>
      <c r="AS78" s="418"/>
      <c r="AT78" s="418"/>
      <c r="AU78" s="418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  <c r="BF78" s="419"/>
      <c r="BG78" s="419"/>
      <c r="BH78" s="419"/>
      <c r="BI78" s="419"/>
      <c r="BJ78" s="419"/>
      <c r="BK78" s="419"/>
      <c r="BL78" s="419"/>
      <c r="BM78" s="419"/>
      <c r="BN78" s="419"/>
      <c r="BO78" s="419"/>
      <c r="BP78" s="419"/>
      <c r="BQ78" s="419"/>
      <c r="BR78" s="419"/>
      <c r="BS78" s="419"/>
      <c r="BT78" s="419"/>
      <c r="BU78" s="419"/>
      <c r="BV78" s="419"/>
      <c r="BW78" s="419"/>
      <c r="BX78" s="419"/>
      <c r="BY78" s="419"/>
      <c r="BZ78" s="419"/>
      <c r="CA78" s="419"/>
      <c r="CB78" s="419"/>
      <c r="CC78" s="419"/>
      <c r="CD78" s="419"/>
      <c r="CE78" s="419"/>
      <c r="CF78" s="419"/>
      <c r="CG78" s="419"/>
      <c r="CH78" s="419"/>
      <c r="CI78" s="419"/>
      <c r="CJ78" s="419"/>
      <c r="CK78" s="419"/>
      <c r="CL78" s="419"/>
      <c r="CM78" s="419"/>
      <c r="CN78" s="419"/>
      <c r="CO78" s="419"/>
      <c r="CP78" s="419"/>
      <c r="CQ78" s="419"/>
      <c r="CR78" s="419"/>
      <c r="CS78" s="419"/>
      <c r="CT78" s="419"/>
      <c r="CU78" s="419"/>
      <c r="CV78" s="419"/>
      <c r="CW78" s="419"/>
      <c r="CX78" s="419"/>
      <c r="CY78" s="419"/>
      <c r="CZ78" s="419"/>
      <c r="DA78" s="419"/>
      <c r="DB78" s="419"/>
      <c r="DC78" s="419"/>
      <c r="DD78" s="419"/>
      <c r="DE78" s="419"/>
      <c r="DF78" s="419"/>
      <c r="DG78" s="419"/>
      <c r="DH78" s="419"/>
      <c r="DI78" s="419"/>
      <c r="DJ78" s="419"/>
      <c r="DK78" s="419"/>
      <c r="DL78" s="419"/>
      <c r="DM78" s="419"/>
      <c r="DN78" s="419"/>
      <c r="DO78" s="419"/>
      <c r="DP78" s="419"/>
      <c r="DQ78" s="419"/>
      <c r="DR78" s="419"/>
      <c r="DS78" s="419"/>
      <c r="DT78" s="419"/>
      <c r="DU78" s="419"/>
      <c r="DV78" s="419"/>
      <c r="DW78" s="419"/>
      <c r="DX78" s="419"/>
      <c r="DY78" s="419"/>
      <c r="DZ78" s="419"/>
      <c r="EA78" s="419"/>
      <c r="EB78" s="419"/>
      <c r="EC78" s="419"/>
      <c r="ED78" s="419"/>
      <c r="EE78" s="419"/>
      <c r="EF78" s="419"/>
      <c r="EG78" s="419"/>
      <c r="EH78" s="419"/>
      <c r="EI78" s="419"/>
      <c r="EJ78" s="419"/>
      <c r="EK78" s="419"/>
      <c r="EL78" s="419"/>
      <c r="EM78" s="419"/>
      <c r="EN78" s="419"/>
      <c r="EO78" s="419"/>
      <c r="EP78" s="419"/>
      <c r="EQ78" s="419"/>
      <c r="ER78" s="419"/>
      <c r="ES78" s="419"/>
      <c r="ET78" s="419"/>
      <c r="EU78" s="419"/>
      <c r="EV78" s="419"/>
      <c r="EW78" s="419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419"/>
      <c r="FL78" s="419"/>
      <c r="FM78" s="419"/>
      <c r="FN78" s="419"/>
      <c r="FO78" s="419"/>
      <c r="FP78" s="419"/>
      <c r="FQ78" s="419"/>
      <c r="FR78" s="419"/>
      <c r="FS78" s="419"/>
      <c r="FT78" s="419"/>
      <c r="FU78" s="419"/>
      <c r="FV78" s="419"/>
      <c r="FW78" s="419"/>
      <c r="FX78" s="419"/>
      <c r="FY78" s="419"/>
      <c r="FZ78" s="419"/>
      <c r="GA78" s="419"/>
      <c r="GB78" s="419"/>
      <c r="GC78" s="419"/>
      <c r="GD78" s="419"/>
      <c r="GE78" s="419"/>
      <c r="GF78" s="419"/>
      <c r="GG78" s="419"/>
      <c r="GH78" s="419"/>
    </row>
    <row r="79" spans="1:190" ht="18.75" hidden="1" customHeight="1" x14ac:dyDescent="0.25">
      <c r="A79" s="44"/>
      <c r="B79" s="28"/>
      <c r="C79" s="144" t="s">
        <v>152</v>
      </c>
      <c r="D79" s="144"/>
      <c r="E79" s="311" t="s">
        <v>151</v>
      </c>
      <c r="F79" s="80"/>
      <c r="G79" s="79"/>
      <c r="H79" s="387"/>
      <c r="I79" s="79"/>
      <c r="J79" s="79"/>
      <c r="K79" s="358"/>
      <c r="L79" s="212">
        <f t="shared" ref="L79:Q79" si="170">SUM(L81:L84)</f>
        <v>0</v>
      </c>
      <c r="M79" s="387">
        <f t="shared" si="170"/>
        <v>0</v>
      </c>
      <c r="N79" s="79">
        <f t="shared" si="170"/>
        <v>0</v>
      </c>
      <c r="O79" s="387">
        <f t="shared" si="170"/>
        <v>0</v>
      </c>
      <c r="P79" s="88">
        <f t="shared" si="170"/>
        <v>0</v>
      </c>
      <c r="Q79" s="677">
        <f t="shared" si="170"/>
        <v>0</v>
      </c>
      <c r="R79" s="213">
        <f>SUM(F79,L79)</f>
        <v>0</v>
      </c>
      <c r="S79" s="387">
        <f>SUM(F79,M79)</f>
        <v>0</v>
      </c>
      <c r="T79" s="79">
        <f t="shared" si="167"/>
        <v>0</v>
      </c>
      <c r="U79" s="79">
        <f>SUM(H79,O79)</f>
        <v>0</v>
      </c>
      <c r="V79" s="79">
        <f>U79-T79</f>
        <v>0</v>
      </c>
      <c r="W79" s="682" t="e">
        <f t="shared" si="5"/>
        <v>#DIV/0!</v>
      </c>
      <c r="X79" s="15"/>
      <c r="Y79" s="382" t="str">
        <f t="shared" si="168"/>
        <v/>
      </c>
      <c r="Z79" s="382" t="str">
        <f t="shared" si="169"/>
        <v/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190" ht="34.5" customHeight="1" x14ac:dyDescent="0.25">
      <c r="A80" s="44"/>
      <c r="B80" s="28"/>
      <c r="C80" s="144" t="s">
        <v>440</v>
      </c>
      <c r="D80" s="144" t="s">
        <v>441</v>
      </c>
      <c r="E80" s="337" t="s">
        <v>439</v>
      </c>
      <c r="F80" s="80">
        <v>171</v>
      </c>
      <c r="G80" s="80"/>
      <c r="H80" s="387"/>
      <c r="I80" s="412">
        <f>H80/H6</f>
        <v>0</v>
      </c>
      <c r="J80" s="393">
        <f t="shared" ref="J80" si="171">H80-G80</f>
        <v>0</v>
      </c>
      <c r="K80" s="413" t="e">
        <f t="shared" ref="K80" si="172">H80/G80</f>
        <v>#DIV/0!</v>
      </c>
      <c r="L80" s="212">
        <v>468</v>
      </c>
      <c r="M80" s="387">
        <v>468</v>
      </c>
      <c r="N80" s="79"/>
      <c r="O80" s="387"/>
      <c r="P80" s="79">
        <f t="shared" ref="P80" si="173">O80-N80</f>
        <v>0</v>
      </c>
      <c r="Q80" s="288" t="e">
        <f>O80/N80</f>
        <v>#DIV/0!</v>
      </c>
      <c r="R80" s="405">
        <f t="shared" ref="R80" si="174">SUM(F80,L80)</f>
        <v>639</v>
      </c>
      <c r="S80" s="463">
        <f t="shared" ref="S80" si="175">SUM(F80,M80)</f>
        <v>639</v>
      </c>
      <c r="T80" s="395">
        <f t="shared" ref="T80" si="176">SUM(G80,N80)</f>
        <v>0</v>
      </c>
      <c r="U80" s="395">
        <f t="shared" ref="U80" si="177">SUM(H80,O80)</f>
        <v>0</v>
      </c>
      <c r="V80" s="395">
        <f t="shared" ref="V80" si="178">U80-T80</f>
        <v>0</v>
      </c>
      <c r="W80" s="92" t="e">
        <f t="shared" si="5"/>
        <v>#DIV/0!</v>
      </c>
      <c r="X80" s="15"/>
      <c r="Y80" s="382"/>
      <c r="Z80" s="382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190" ht="24.75" customHeight="1" x14ac:dyDescent="0.25">
      <c r="A81" s="44"/>
      <c r="B81" s="28" t="s">
        <v>104</v>
      </c>
      <c r="C81" s="28" t="s">
        <v>351</v>
      </c>
      <c r="D81" s="28" t="s">
        <v>148</v>
      </c>
      <c r="E81" s="355" t="s">
        <v>108</v>
      </c>
      <c r="F81" s="212">
        <v>156.19999999999999</v>
      </c>
      <c r="G81" s="80">
        <v>104</v>
      </c>
      <c r="H81" s="387">
        <v>104</v>
      </c>
      <c r="I81" s="73">
        <f>H81/H6</f>
        <v>3.3537417115820815E-4</v>
      </c>
      <c r="J81" s="74">
        <f t="shared" si="166"/>
        <v>0</v>
      </c>
      <c r="K81" s="183">
        <f t="shared" si="162"/>
        <v>1</v>
      </c>
      <c r="L81" s="212"/>
      <c r="M81" s="387"/>
      <c r="N81" s="79"/>
      <c r="O81" s="387"/>
      <c r="P81" s="79">
        <f t="shared" si="164"/>
        <v>0</v>
      </c>
      <c r="Q81" s="289"/>
      <c r="R81" s="213">
        <f t="shared" si="6"/>
        <v>156.19999999999999</v>
      </c>
      <c r="S81" s="387">
        <f t="shared" si="7"/>
        <v>156.19999999999999</v>
      </c>
      <c r="T81" s="79">
        <f t="shared" si="167"/>
        <v>104</v>
      </c>
      <c r="U81" s="79">
        <f t="shared" si="8"/>
        <v>104</v>
      </c>
      <c r="V81" s="79">
        <f t="shared" si="4"/>
        <v>0</v>
      </c>
      <c r="W81" s="92">
        <f t="shared" si="5"/>
        <v>1</v>
      </c>
      <c r="X81" s="15"/>
      <c r="Y81" s="382" t="str">
        <f t="shared" si="168"/>
        <v/>
      </c>
      <c r="Z81" s="382" t="str">
        <f t="shared" si="169"/>
        <v/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190" ht="33" customHeight="1" x14ac:dyDescent="0.25">
      <c r="A82" s="44"/>
      <c r="B82" s="28" t="s">
        <v>105</v>
      </c>
      <c r="C82" s="28" t="s">
        <v>352</v>
      </c>
      <c r="D82" s="28" t="s">
        <v>148</v>
      </c>
      <c r="E82" s="355" t="s">
        <v>353</v>
      </c>
      <c r="F82" s="212">
        <v>1092.9000000000001</v>
      </c>
      <c r="G82" s="80">
        <v>743.4</v>
      </c>
      <c r="H82" s="387">
        <v>743.1</v>
      </c>
      <c r="I82" s="73">
        <f>H82/H6</f>
        <v>2.3963129479583124E-3</v>
      </c>
      <c r="J82" s="74">
        <f t="shared" si="166"/>
        <v>-0.29999999999995453</v>
      </c>
      <c r="K82" s="183">
        <f t="shared" si="162"/>
        <v>0.99959644874899123</v>
      </c>
      <c r="L82" s="212"/>
      <c r="M82" s="387"/>
      <c r="N82" s="79"/>
      <c r="O82" s="387"/>
      <c r="P82" s="79">
        <f t="shared" si="164"/>
        <v>0</v>
      </c>
      <c r="Q82" s="289"/>
      <c r="R82" s="213">
        <f t="shared" si="6"/>
        <v>1092.9000000000001</v>
      </c>
      <c r="S82" s="387">
        <f t="shared" si="7"/>
        <v>1092.9000000000001</v>
      </c>
      <c r="T82" s="79">
        <f t="shared" si="167"/>
        <v>743.4</v>
      </c>
      <c r="U82" s="79">
        <f t="shared" si="8"/>
        <v>743.1</v>
      </c>
      <c r="V82" s="79">
        <f t="shared" si="4"/>
        <v>-0.29999999999995453</v>
      </c>
      <c r="W82" s="92">
        <f t="shared" si="5"/>
        <v>0.99959644874899123</v>
      </c>
      <c r="X82" s="15"/>
      <c r="Y82" s="382" t="str">
        <f t="shared" si="168"/>
        <v/>
      </c>
      <c r="Z82" s="382" t="str">
        <f t="shared" si="169"/>
        <v/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190" s="406" customFormat="1" ht="41.25" customHeight="1" x14ac:dyDescent="0.25">
      <c r="A83" s="407"/>
      <c r="B83" s="379"/>
      <c r="C83" s="379"/>
      <c r="D83" s="379"/>
      <c r="E83" s="513" t="s">
        <v>275</v>
      </c>
      <c r="F83" s="523">
        <v>672.9</v>
      </c>
      <c r="G83" s="395">
        <v>463.4</v>
      </c>
      <c r="H83" s="463">
        <v>463.2</v>
      </c>
      <c r="I83" s="412">
        <f>H83/H6</f>
        <v>1.493704962312327E-3</v>
      </c>
      <c r="J83" s="393">
        <f t="shared" si="166"/>
        <v>-0.19999999999998863</v>
      </c>
      <c r="K83" s="413">
        <f t="shared" si="162"/>
        <v>0.99956840742339237</v>
      </c>
      <c r="L83" s="401"/>
      <c r="M83" s="463"/>
      <c r="N83" s="395"/>
      <c r="O83" s="463"/>
      <c r="P83" s="395"/>
      <c r="Q83" s="396"/>
      <c r="R83" s="401">
        <f t="shared" si="6"/>
        <v>672.9</v>
      </c>
      <c r="S83" s="463">
        <f t="shared" si="7"/>
        <v>672.9</v>
      </c>
      <c r="T83" s="395">
        <f t="shared" si="167"/>
        <v>463.4</v>
      </c>
      <c r="U83" s="395">
        <f t="shared" ref="U83" si="179">SUM(H83,O83)</f>
        <v>463.2</v>
      </c>
      <c r="V83" s="395">
        <f t="shared" ref="V83" si="180">U83-T83</f>
        <v>-0.19999999999998863</v>
      </c>
      <c r="W83" s="92">
        <f t="shared" si="5"/>
        <v>0.99956840742339237</v>
      </c>
      <c r="X83" s="398"/>
      <c r="Y83" s="619" t="str">
        <f t="shared" si="168"/>
        <v/>
      </c>
      <c r="Z83" s="619" t="str">
        <f t="shared" si="169"/>
        <v/>
      </c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3"/>
      <c r="AW83" s="403"/>
      <c r="AX83" s="403"/>
      <c r="AY83" s="403"/>
      <c r="AZ83" s="403"/>
      <c r="BA83" s="403"/>
      <c r="BB83" s="403"/>
      <c r="BC83" s="403"/>
      <c r="BD83" s="403"/>
      <c r="BE83" s="403"/>
      <c r="BF83" s="403"/>
      <c r="BG83" s="403"/>
      <c r="BH83" s="403"/>
      <c r="BI83" s="403"/>
      <c r="BJ83" s="403"/>
      <c r="BK83" s="403"/>
      <c r="BL83" s="403"/>
      <c r="BM83" s="403"/>
      <c r="BN83" s="403"/>
      <c r="BO83" s="403"/>
      <c r="BP83" s="403"/>
      <c r="BQ83" s="403"/>
      <c r="BR83" s="403"/>
      <c r="BS83" s="403"/>
      <c r="BT83" s="403"/>
      <c r="BU83" s="403"/>
      <c r="BV83" s="403"/>
      <c r="BW83" s="403"/>
      <c r="BX83" s="403"/>
      <c r="BY83" s="403"/>
      <c r="BZ83" s="403"/>
      <c r="CA83" s="403"/>
      <c r="CB83" s="403"/>
      <c r="CC83" s="403"/>
      <c r="CD83" s="403"/>
      <c r="CE83" s="403"/>
      <c r="CF83" s="403"/>
      <c r="CG83" s="403"/>
      <c r="CH83" s="403"/>
      <c r="CI83" s="403"/>
      <c r="CJ83" s="403"/>
      <c r="CK83" s="403"/>
      <c r="CL83" s="403"/>
      <c r="CM83" s="403"/>
      <c r="CN83" s="403"/>
      <c r="CO83" s="403"/>
      <c r="CP83" s="403"/>
      <c r="CQ83" s="403"/>
      <c r="CR83" s="403"/>
      <c r="CS83" s="403"/>
      <c r="CT83" s="403"/>
      <c r="CU83" s="403"/>
      <c r="CV83" s="403"/>
      <c r="CW83" s="403"/>
      <c r="CX83" s="403"/>
      <c r="CY83" s="403"/>
      <c r="CZ83" s="403"/>
      <c r="DA83" s="403"/>
      <c r="DB83" s="403"/>
      <c r="DC83" s="403"/>
      <c r="DD83" s="403"/>
      <c r="DE83" s="403"/>
      <c r="DF83" s="403"/>
      <c r="DG83" s="403"/>
      <c r="DH83" s="403"/>
      <c r="DI83" s="403"/>
      <c r="DJ83" s="403"/>
      <c r="DK83" s="403"/>
      <c r="DL83" s="403"/>
      <c r="DM83" s="403"/>
      <c r="DN83" s="403"/>
      <c r="DO83" s="403"/>
      <c r="DP83" s="403"/>
      <c r="DQ83" s="403"/>
      <c r="DR83" s="403"/>
      <c r="DS83" s="403"/>
      <c r="DT83" s="403"/>
      <c r="DU83" s="403"/>
      <c r="DV83" s="403"/>
      <c r="DW83" s="403"/>
      <c r="DX83" s="403"/>
      <c r="DY83" s="403"/>
      <c r="DZ83" s="403"/>
      <c r="EA83" s="403"/>
      <c r="EB83" s="403"/>
      <c r="EC83" s="403"/>
      <c r="ED83" s="403"/>
      <c r="EE83" s="403"/>
      <c r="EF83" s="403"/>
      <c r="EG83" s="403"/>
      <c r="EH83" s="403"/>
      <c r="EI83" s="403"/>
      <c r="EJ83" s="403"/>
      <c r="EK83" s="403"/>
      <c r="EL83" s="403"/>
      <c r="EM83" s="403"/>
      <c r="EN83" s="403"/>
      <c r="EO83" s="403"/>
      <c r="EP83" s="403"/>
      <c r="EQ83" s="403"/>
      <c r="ER83" s="403"/>
      <c r="ES83" s="403"/>
      <c r="ET83" s="403"/>
      <c r="EU83" s="403"/>
      <c r="EV83" s="403"/>
      <c r="EW83" s="403"/>
      <c r="EX83" s="403"/>
      <c r="EY83" s="403"/>
      <c r="EZ83" s="403"/>
      <c r="FA83" s="403"/>
      <c r="FB83" s="403"/>
      <c r="FC83" s="403"/>
      <c r="FD83" s="403"/>
      <c r="FE83" s="403"/>
      <c r="FF83" s="403"/>
      <c r="FG83" s="403"/>
      <c r="FH83" s="403"/>
      <c r="FI83" s="403"/>
      <c r="FJ83" s="403"/>
      <c r="FK83" s="403"/>
      <c r="FL83" s="403"/>
      <c r="FM83" s="403"/>
      <c r="FN83" s="403"/>
      <c r="FO83" s="403"/>
      <c r="FP83" s="403"/>
      <c r="FQ83" s="403"/>
      <c r="FR83" s="403"/>
      <c r="FS83" s="403"/>
      <c r="FT83" s="403"/>
      <c r="FU83" s="403"/>
      <c r="FV83" s="403"/>
      <c r="FW83" s="403"/>
      <c r="FX83" s="403"/>
      <c r="FY83" s="403"/>
      <c r="FZ83" s="403"/>
      <c r="GA83" s="403"/>
      <c r="GB83" s="403"/>
      <c r="GC83" s="403"/>
      <c r="GD83" s="403"/>
      <c r="GE83" s="403"/>
      <c r="GF83" s="403"/>
      <c r="GG83" s="403"/>
      <c r="GH83" s="403"/>
    </row>
    <row r="84" spans="1:190" ht="24.75" customHeight="1" x14ac:dyDescent="0.25">
      <c r="A84" s="44"/>
      <c r="B84" s="41" t="s">
        <v>106</v>
      </c>
      <c r="C84" s="28" t="s">
        <v>354</v>
      </c>
      <c r="D84" s="28" t="s">
        <v>148</v>
      </c>
      <c r="E84" s="356" t="s">
        <v>107</v>
      </c>
      <c r="F84" s="212">
        <v>784.1</v>
      </c>
      <c r="G84" s="80">
        <v>522.5</v>
      </c>
      <c r="H84" s="387">
        <v>522.5</v>
      </c>
      <c r="I84" s="73">
        <f>H84/H6</f>
        <v>1.6849327349054209E-3</v>
      </c>
      <c r="J84" s="74">
        <f t="shared" si="166"/>
        <v>0</v>
      </c>
      <c r="K84" s="183">
        <f t="shared" si="162"/>
        <v>1</v>
      </c>
      <c r="L84" s="212"/>
      <c r="M84" s="387"/>
      <c r="N84" s="79"/>
      <c r="O84" s="467"/>
      <c r="P84" s="75">
        <f t="shared" si="164"/>
        <v>0</v>
      </c>
      <c r="Q84" s="228"/>
      <c r="R84" s="213">
        <f t="shared" si="6"/>
        <v>784.1</v>
      </c>
      <c r="S84" s="464">
        <f t="shared" si="7"/>
        <v>784.1</v>
      </c>
      <c r="T84" s="75">
        <f t="shared" si="167"/>
        <v>522.5</v>
      </c>
      <c r="U84" s="75">
        <f t="shared" si="8"/>
        <v>522.5</v>
      </c>
      <c r="V84" s="75">
        <f t="shared" si="4"/>
        <v>0</v>
      </c>
      <c r="W84" s="92">
        <f t="shared" si="5"/>
        <v>1</v>
      </c>
      <c r="X84" s="15"/>
      <c r="Y84" s="382" t="str">
        <f t="shared" si="168"/>
        <v/>
      </c>
      <c r="Z84" s="382" t="str">
        <f t="shared" si="169"/>
        <v/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190" ht="30.75" customHeight="1" x14ac:dyDescent="0.25">
      <c r="A85" s="44"/>
      <c r="B85" s="41"/>
      <c r="C85" s="28" t="s">
        <v>375</v>
      </c>
      <c r="D85" s="41" t="s">
        <v>148</v>
      </c>
      <c r="E85" s="511" t="s">
        <v>374</v>
      </c>
      <c r="F85" s="516">
        <v>911.1</v>
      </c>
      <c r="G85" s="79">
        <v>607.5</v>
      </c>
      <c r="H85" s="387">
        <v>601.5</v>
      </c>
      <c r="I85" s="73">
        <f>H85/H6</f>
        <v>1.939688114919829E-3</v>
      </c>
      <c r="J85" s="74">
        <f t="shared" ref="J85" si="181">H85-G85</f>
        <v>-6</v>
      </c>
      <c r="K85" s="183">
        <f t="shared" ref="K85" si="182">H85/G85</f>
        <v>0.99012345679012348</v>
      </c>
      <c r="L85" s="212"/>
      <c r="M85" s="387"/>
      <c r="N85" s="79"/>
      <c r="O85" s="387"/>
      <c r="P85" s="75">
        <f t="shared" ref="P85" si="183">O85-N85</f>
        <v>0</v>
      </c>
      <c r="Q85" s="228"/>
      <c r="R85" s="213">
        <f t="shared" ref="R85" si="184">SUM(F85,L85)</f>
        <v>911.1</v>
      </c>
      <c r="S85" s="464">
        <f t="shared" ref="S85" si="185">SUM(F85,M85)</f>
        <v>911.1</v>
      </c>
      <c r="T85" s="75">
        <f t="shared" ref="T85" si="186">SUM(G85,N85)</f>
        <v>607.5</v>
      </c>
      <c r="U85" s="75">
        <f t="shared" ref="U85" si="187">SUM(H85,O85)</f>
        <v>601.5</v>
      </c>
      <c r="V85" s="75">
        <f t="shared" ref="V85" si="188">U85-T85</f>
        <v>-6</v>
      </c>
      <c r="W85" s="92">
        <f t="shared" si="5"/>
        <v>0.99012345679012348</v>
      </c>
      <c r="X85" s="15"/>
      <c r="Y85" s="382"/>
      <c r="Z85" s="382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190" s="406" customFormat="1" ht="32.25" customHeight="1" x14ac:dyDescent="0.25">
      <c r="A86" s="540"/>
      <c r="B86" s="410"/>
      <c r="C86" s="410"/>
      <c r="D86" s="379"/>
      <c r="E86" s="513" t="s">
        <v>287</v>
      </c>
      <c r="F86" s="523">
        <v>911.1</v>
      </c>
      <c r="G86" s="395">
        <v>607.5</v>
      </c>
      <c r="H86" s="463">
        <v>601.5</v>
      </c>
      <c r="I86" s="412">
        <f>H86/H6</f>
        <v>1.939688114919829E-3</v>
      </c>
      <c r="J86" s="393">
        <f t="shared" ref="J86" si="189">H86-G86</f>
        <v>-6</v>
      </c>
      <c r="K86" s="413">
        <f t="shared" ref="K86" si="190">H86/G86</f>
        <v>0.99012345679012348</v>
      </c>
      <c r="L86" s="541"/>
      <c r="M86" s="475"/>
      <c r="N86" s="411"/>
      <c r="O86" s="463"/>
      <c r="P86" s="402">
        <f t="shared" ref="P86" si="191">O86-N86</f>
        <v>0</v>
      </c>
      <c r="Q86" s="668"/>
      <c r="R86" s="405">
        <f t="shared" ref="R86" si="192">SUM(F86,L86)</f>
        <v>911.1</v>
      </c>
      <c r="S86" s="542">
        <f t="shared" ref="S86" si="193">SUM(F86,M86)</f>
        <v>911.1</v>
      </c>
      <c r="T86" s="402">
        <f t="shared" ref="T86" si="194">SUM(G86,N86)</f>
        <v>607.5</v>
      </c>
      <c r="U86" s="402">
        <f t="shared" ref="U86" si="195">SUM(H86,O86)</f>
        <v>601.5</v>
      </c>
      <c r="V86" s="402">
        <f t="shared" ref="V86" si="196">U86-T86</f>
        <v>-6</v>
      </c>
      <c r="W86" s="92">
        <f t="shared" si="5"/>
        <v>0.99012345679012348</v>
      </c>
      <c r="X86" s="398"/>
      <c r="Y86" s="399"/>
      <c r="Z86" s="399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3"/>
      <c r="AW86" s="403"/>
      <c r="AX86" s="403"/>
      <c r="AY86" s="403"/>
      <c r="AZ86" s="403"/>
      <c r="BA86" s="403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3"/>
      <c r="BM86" s="403"/>
      <c r="BN86" s="403"/>
      <c r="BO86" s="403"/>
      <c r="BP86" s="403"/>
      <c r="BQ86" s="403"/>
      <c r="BR86" s="403"/>
      <c r="BS86" s="403"/>
      <c r="BT86" s="403"/>
      <c r="BU86" s="403"/>
      <c r="BV86" s="403"/>
      <c r="BW86" s="403"/>
      <c r="BX86" s="403"/>
      <c r="BY86" s="403"/>
      <c r="BZ86" s="403"/>
      <c r="CA86" s="403"/>
      <c r="CB86" s="403"/>
      <c r="CC86" s="403"/>
      <c r="CD86" s="403"/>
      <c r="CE86" s="403"/>
      <c r="CF86" s="403"/>
      <c r="CG86" s="403"/>
      <c r="CH86" s="403"/>
      <c r="CI86" s="403"/>
      <c r="CJ86" s="403"/>
      <c r="CK86" s="403"/>
      <c r="CL86" s="403"/>
      <c r="CM86" s="403"/>
      <c r="CN86" s="403"/>
      <c r="CO86" s="403"/>
      <c r="CP86" s="403"/>
      <c r="CQ86" s="403"/>
      <c r="CR86" s="403"/>
      <c r="CS86" s="403"/>
      <c r="CT86" s="403"/>
      <c r="CU86" s="403"/>
      <c r="CV86" s="403"/>
      <c r="CW86" s="403"/>
      <c r="CX86" s="403"/>
      <c r="CY86" s="403"/>
      <c r="CZ86" s="403"/>
      <c r="DA86" s="403"/>
      <c r="DB86" s="403"/>
      <c r="DC86" s="403"/>
      <c r="DD86" s="403"/>
      <c r="DE86" s="403"/>
      <c r="DF86" s="403"/>
      <c r="DG86" s="403"/>
      <c r="DH86" s="403"/>
      <c r="DI86" s="403"/>
      <c r="DJ86" s="403"/>
      <c r="DK86" s="403"/>
      <c r="DL86" s="403"/>
      <c r="DM86" s="403"/>
      <c r="DN86" s="403"/>
      <c r="DO86" s="403"/>
      <c r="DP86" s="403"/>
      <c r="DQ86" s="403"/>
      <c r="DR86" s="403"/>
      <c r="DS86" s="403"/>
      <c r="DT86" s="403"/>
      <c r="DU86" s="403"/>
      <c r="DV86" s="403"/>
      <c r="DW86" s="403"/>
      <c r="DX86" s="403"/>
      <c r="DY86" s="403"/>
      <c r="DZ86" s="403"/>
      <c r="EA86" s="403"/>
      <c r="EB86" s="403"/>
      <c r="EC86" s="403"/>
      <c r="ED86" s="403"/>
      <c r="EE86" s="403"/>
      <c r="EF86" s="403"/>
      <c r="EG86" s="403"/>
      <c r="EH86" s="403"/>
      <c r="EI86" s="403"/>
      <c r="EJ86" s="403"/>
      <c r="EK86" s="403"/>
      <c r="EL86" s="403"/>
      <c r="EM86" s="403"/>
      <c r="EN86" s="403"/>
      <c r="EO86" s="403"/>
      <c r="EP86" s="403"/>
      <c r="EQ86" s="403"/>
      <c r="ER86" s="403"/>
      <c r="ES86" s="403"/>
      <c r="ET86" s="403"/>
      <c r="EU86" s="403"/>
      <c r="EV86" s="403"/>
      <c r="EW86" s="403"/>
      <c r="EX86" s="403"/>
      <c r="EY86" s="403"/>
      <c r="EZ86" s="403"/>
      <c r="FA86" s="403"/>
      <c r="FB86" s="403"/>
      <c r="FC86" s="403"/>
      <c r="FD86" s="403"/>
      <c r="FE86" s="403"/>
      <c r="FF86" s="403"/>
      <c r="FG86" s="403"/>
      <c r="FH86" s="403"/>
      <c r="FI86" s="403"/>
      <c r="FJ86" s="403"/>
      <c r="FK86" s="403"/>
      <c r="FL86" s="403"/>
      <c r="FM86" s="403"/>
      <c r="FN86" s="403"/>
      <c r="FO86" s="403"/>
      <c r="FP86" s="403"/>
      <c r="FQ86" s="403"/>
      <c r="FR86" s="403"/>
      <c r="FS86" s="403"/>
      <c r="FT86" s="403"/>
      <c r="FU86" s="403"/>
      <c r="FV86" s="403"/>
      <c r="FW86" s="403"/>
      <c r="FX86" s="403"/>
      <c r="FY86" s="403"/>
      <c r="FZ86" s="403"/>
      <c r="GA86" s="403"/>
      <c r="GB86" s="403"/>
      <c r="GC86" s="403"/>
      <c r="GD86" s="403"/>
      <c r="GE86" s="403"/>
      <c r="GF86" s="403"/>
      <c r="GG86" s="403"/>
      <c r="GH86" s="403"/>
    </row>
    <row r="87" spans="1:190" ht="21.75" customHeight="1" thickBot="1" x14ac:dyDescent="0.3">
      <c r="A87" s="44"/>
      <c r="B87" s="28" t="s">
        <v>103</v>
      </c>
      <c r="C87" s="144" t="s">
        <v>355</v>
      </c>
      <c r="D87" s="144" t="s">
        <v>148</v>
      </c>
      <c r="E87" s="357" t="s">
        <v>356</v>
      </c>
      <c r="F87" s="214">
        <v>2058</v>
      </c>
      <c r="G87" s="188">
        <v>1409.8</v>
      </c>
      <c r="H87" s="387">
        <v>1316.3</v>
      </c>
      <c r="I87" s="73">
        <f>H87/H6</f>
        <v>4.2447405913033599E-3</v>
      </c>
      <c r="J87" s="74">
        <f>H87-G87</f>
        <v>-93.5</v>
      </c>
      <c r="K87" s="183">
        <f>H87/G87</f>
        <v>0.93367853596254791</v>
      </c>
      <c r="L87" s="212"/>
      <c r="M87" s="387"/>
      <c r="N87" s="79"/>
      <c r="O87" s="387"/>
      <c r="P87" s="79">
        <f>O87-N87</f>
        <v>0</v>
      </c>
      <c r="Q87" s="289"/>
      <c r="R87" s="213">
        <f>SUM(F87,L87)</f>
        <v>2058</v>
      </c>
      <c r="S87" s="464">
        <f t="shared" ref="S87:U87" si="197">SUM(F87,M87)</f>
        <v>2058</v>
      </c>
      <c r="T87" s="75">
        <f t="shared" si="197"/>
        <v>1409.8</v>
      </c>
      <c r="U87" s="75">
        <f t="shared" si="197"/>
        <v>1316.3</v>
      </c>
      <c r="V87" s="75">
        <f>U87-T87</f>
        <v>-93.5</v>
      </c>
      <c r="W87" s="682">
        <f t="shared" si="5"/>
        <v>0.93367853596254791</v>
      </c>
      <c r="X87" s="15"/>
      <c r="Y87" s="382" t="str">
        <f t="shared" si="168"/>
        <v/>
      </c>
      <c r="Z87" s="382" t="str">
        <f t="shared" si="169"/>
        <v/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190" s="284" customFormat="1" ht="27" customHeight="1" thickBot="1" x14ac:dyDescent="0.3">
      <c r="A88" s="42">
        <v>4</v>
      </c>
      <c r="B88" s="35" t="s">
        <v>22</v>
      </c>
      <c r="C88" s="35" t="s">
        <v>254</v>
      </c>
      <c r="D88" s="35"/>
      <c r="E88" s="282" t="s">
        <v>357</v>
      </c>
      <c r="F88" s="678">
        <f>SUM(F89:F92)</f>
        <v>6161.9000000000005</v>
      </c>
      <c r="G88" s="86">
        <f>SUM(G89:G92)</f>
        <v>4044.6</v>
      </c>
      <c r="H88" s="374">
        <f>SUM(H89,H90,H91,H92)</f>
        <v>3355.4999999999995</v>
      </c>
      <c r="I88" s="85">
        <f>H88/H6</f>
        <v>1.082065414732084E-2</v>
      </c>
      <c r="J88" s="72">
        <f t="shared" ref="J88" si="198">H88-G88</f>
        <v>-689.10000000000036</v>
      </c>
      <c r="K88" s="283">
        <f>H88/G88</f>
        <v>0.82962468476487161</v>
      </c>
      <c r="L88" s="86">
        <f>SUM(L89:L92)</f>
        <v>878.30000000000007</v>
      </c>
      <c r="M88" s="374">
        <f>SUM(M89,M90,M91,M92)</f>
        <v>943.40000000000009</v>
      </c>
      <c r="N88" s="70">
        <f>SUM(N89,N90,N91,N92)</f>
        <v>737</v>
      </c>
      <c r="O88" s="374">
        <f>SUM(O89,O90,O91,O92)</f>
        <v>365.6</v>
      </c>
      <c r="P88" s="70">
        <f t="shared" si="164"/>
        <v>-371.4</v>
      </c>
      <c r="Q88" s="208">
        <f>O88/N88</f>
        <v>0.49606512890094984</v>
      </c>
      <c r="R88" s="96">
        <f>SUM(R89,R90,R91,R92)</f>
        <v>7040.2000000000007</v>
      </c>
      <c r="S88" s="374">
        <f>SUM(S89,S90,S91,S92)</f>
        <v>7105.3</v>
      </c>
      <c r="T88" s="70">
        <f>SUM(T89,T90,T91,T92)</f>
        <v>4781.6000000000004</v>
      </c>
      <c r="U88" s="70">
        <f>SUM(U89,U90,U91,U92)</f>
        <v>3721.1</v>
      </c>
      <c r="V88" s="70">
        <f>SUM(V89,V90,V91,V92)</f>
        <v>-1060.5</v>
      </c>
      <c r="W88" s="94">
        <f t="shared" si="5"/>
        <v>0.77821231386983425</v>
      </c>
      <c r="X88" s="25"/>
      <c r="Y88" s="382" t="str">
        <f t="shared" si="168"/>
        <v/>
      </c>
      <c r="Z88" s="382" t="str">
        <f t="shared" si="169"/>
        <v/>
      </c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</row>
    <row r="89" spans="1:190" ht="24.75" customHeight="1" x14ac:dyDescent="0.25">
      <c r="A89" s="43"/>
      <c r="B89" s="32" t="s">
        <v>47</v>
      </c>
      <c r="C89" s="29" t="s">
        <v>359</v>
      </c>
      <c r="D89" s="29" t="s">
        <v>154</v>
      </c>
      <c r="E89" s="261" t="s">
        <v>358</v>
      </c>
      <c r="F89" s="229">
        <v>2707.7</v>
      </c>
      <c r="G89" s="184">
        <v>1828</v>
      </c>
      <c r="H89" s="464">
        <v>1712.6</v>
      </c>
      <c r="I89" s="73">
        <f>H89/H6</f>
        <v>5.5227096685148778E-3</v>
      </c>
      <c r="J89" s="74">
        <f t="shared" si="166"/>
        <v>-115.40000000000009</v>
      </c>
      <c r="K89" s="91">
        <f>H89/G89</f>
        <v>0.93687089715536098</v>
      </c>
      <c r="L89" s="184">
        <v>188.3</v>
      </c>
      <c r="M89" s="464">
        <v>237.9</v>
      </c>
      <c r="N89" s="75">
        <v>160.5</v>
      </c>
      <c r="O89" s="464">
        <v>116</v>
      </c>
      <c r="P89" s="75">
        <f t="shared" ref="P89:P93" si="199">O89-N89</f>
        <v>-44.5</v>
      </c>
      <c r="Q89" s="228">
        <f t="shared" ref="Q89:Q93" si="200">O89/N89</f>
        <v>0.72274143302180682</v>
      </c>
      <c r="R89" s="213">
        <f t="shared" si="6"/>
        <v>2896</v>
      </c>
      <c r="S89" s="464">
        <f t="shared" si="7"/>
        <v>2945.6</v>
      </c>
      <c r="T89" s="75">
        <f>SUM(G89,N89)</f>
        <v>1988.5</v>
      </c>
      <c r="U89" s="75">
        <f t="shared" si="8"/>
        <v>1828.6</v>
      </c>
      <c r="V89" s="75">
        <f t="shared" si="4"/>
        <v>-159.90000000000009</v>
      </c>
      <c r="W89" s="681">
        <f t="shared" si="5"/>
        <v>0.91958762886597933</v>
      </c>
      <c r="X89" s="15"/>
      <c r="Y89" s="382" t="str">
        <f t="shared" si="168"/>
        <v/>
      </c>
      <c r="Z89" s="382" t="str">
        <f t="shared" si="169"/>
        <v/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190" ht="31.5" customHeight="1" x14ac:dyDescent="0.25">
      <c r="A90" s="44"/>
      <c r="B90" s="28" t="s">
        <v>64</v>
      </c>
      <c r="C90" s="505" t="s">
        <v>153</v>
      </c>
      <c r="D90" s="29" t="s">
        <v>155</v>
      </c>
      <c r="E90" s="257" t="s">
        <v>360</v>
      </c>
      <c r="F90" s="212">
        <v>1186</v>
      </c>
      <c r="G90" s="80">
        <v>825.5</v>
      </c>
      <c r="H90" s="387">
        <v>671.3</v>
      </c>
      <c r="I90" s="77">
        <f>H90/H6</f>
        <v>2.1647757797933183E-3</v>
      </c>
      <c r="J90" s="74">
        <f t="shared" si="166"/>
        <v>-154.20000000000005</v>
      </c>
      <c r="K90" s="92">
        <f>H90/G90</f>
        <v>0.81320411871592968</v>
      </c>
      <c r="L90" s="80">
        <v>445.1</v>
      </c>
      <c r="M90" s="387">
        <v>450.2</v>
      </c>
      <c r="N90" s="79">
        <v>344.6</v>
      </c>
      <c r="O90" s="387">
        <v>33.6</v>
      </c>
      <c r="P90" s="79">
        <f t="shared" si="199"/>
        <v>-311</v>
      </c>
      <c r="Q90" s="289">
        <f t="shared" si="200"/>
        <v>9.7504352872896105E-2</v>
      </c>
      <c r="R90" s="213">
        <f t="shared" ref="R90:R184" si="201">SUM(F90,L90)</f>
        <v>1631.1</v>
      </c>
      <c r="S90" s="387">
        <f t="shared" ref="S90:S184" si="202">SUM(F90,M90)</f>
        <v>1636.2</v>
      </c>
      <c r="T90" s="79">
        <f t="shared" ref="T90:T184" si="203">SUM(G90,N90)</f>
        <v>1170.0999999999999</v>
      </c>
      <c r="U90" s="79">
        <f t="shared" ref="U90:U184" si="204">SUM(H90,O90)</f>
        <v>704.9</v>
      </c>
      <c r="V90" s="79">
        <f t="shared" ref="V90:V184" si="205">U90-T90</f>
        <v>-465.19999999999993</v>
      </c>
      <c r="W90" s="92">
        <f t="shared" ref="W90:W153" si="206">U90/T90</f>
        <v>0.60242714297923261</v>
      </c>
      <c r="X90" s="15"/>
      <c r="Y90" s="382" t="str">
        <f t="shared" si="168"/>
        <v/>
      </c>
      <c r="Z90" s="382" t="str">
        <f t="shared" si="169"/>
        <v/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190" ht="31.5" customHeight="1" x14ac:dyDescent="0.25">
      <c r="A91" s="44"/>
      <c r="B91" s="28" t="s">
        <v>48</v>
      </c>
      <c r="C91" s="29" t="s">
        <v>362</v>
      </c>
      <c r="D91" s="29" t="s">
        <v>156</v>
      </c>
      <c r="E91" s="261" t="s">
        <v>363</v>
      </c>
      <c r="F91" s="516">
        <v>1275.4000000000001</v>
      </c>
      <c r="G91" s="79">
        <v>883.6</v>
      </c>
      <c r="H91" s="387">
        <v>837.2</v>
      </c>
      <c r="I91" s="77">
        <f>H91/H6</f>
        <v>2.6997620778235758E-3</v>
      </c>
      <c r="J91" s="74">
        <f t="shared" si="166"/>
        <v>-46.399999999999977</v>
      </c>
      <c r="K91" s="92">
        <f t="shared" ref="K91:K102" si="207">H91/G91</f>
        <v>0.94748755092802173</v>
      </c>
      <c r="L91" s="80">
        <v>244.9</v>
      </c>
      <c r="M91" s="387">
        <v>255.3</v>
      </c>
      <c r="N91" s="79">
        <v>231.9</v>
      </c>
      <c r="O91" s="387">
        <v>216</v>
      </c>
      <c r="P91" s="79">
        <f t="shared" si="199"/>
        <v>-15.900000000000006</v>
      </c>
      <c r="Q91" s="289">
        <f t="shared" si="200"/>
        <v>0.93143596377749027</v>
      </c>
      <c r="R91" s="213">
        <f t="shared" si="201"/>
        <v>1520.3000000000002</v>
      </c>
      <c r="S91" s="387">
        <f t="shared" si="202"/>
        <v>1530.7</v>
      </c>
      <c r="T91" s="79">
        <f t="shared" si="203"/>
        <v>1115.5</v>
      </c>
      <c r="U91" s="79">
        <f t="shared" si="204"/>
        <v>1053.2</v>
      </c>
      <c r="V91" s="79">
        <f t="shared" si="205"/>
        <v>-62.299999999999955</v>
      </c>
      <c r="W91" s="92">
        <f t="shared" si="206"/>
        <v>0.9441506051098163</v>
      </c>
      <c r="X91" s="15"/>
      <c r="Y91" s="382" t="str">
        <f t="shared" si="168"/>
        <v/>
      </c>
      <c r="Z91" s="382" t="str">
        <f t="shared" si="169"/>
        <v/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190" ht="24.75" customHeight="1" thickBot="1" x14ac:dyDescent="0.3">
      <c r="A92" s="45"/>
      <c r="B92" s="33" t="s">
        <v>49</v>
      </c>
      <c r="C92" s="29" t="s">
        <v>364</v>
      </c>
      <c r="D92" s="29" t="s">
        <v>156</v>
      </c>
      <c r="E92" s="262" t="s">
        <v>365</v>
      </c>
      <c r="F92" s="524">
        <v>992.8</v>
      </c>
      <c r="G92" s="90">
        <v>507.5</v>
      </c>
      <c r="H92" s="466">
        <v>134.4</v>
      </c>
      <c r="I92" s="81">
        <f>H92/H6</f>
        <v>4.3340662118906905E-4</v>
      </c>
      <c r="J92" s="87">
        <f t="shared" si="166"/>
        <v>-373.1</v>
      </c>
      <c r="K92" s="99">
        <f t="shared" si="207"/>
        <v>0.26482758620689656</v>
      </c>
      <c r="L92" s="324"/>
      <c r="M92" s="466"/>
      <c r="N92" s="88"/>
      <c r="O92" s="466"/>
      <c r="P92" s="88">
        <f t="shared" si="199"/>
        <v>0</v>
      </c>
      <c r="Q92" s="290"/>
      <c r="R92" s="214">
        <f t="shared" si="201"/>
        <v>992.8</v>
      </c>
      <c r="S92" s="468">
        <f t="shared" si="202"/>
        <v>992.8</v>
      </c>
      <c r="T92" s="90">
        <f t="shared" si="203"/>
        <v>507.5</v>
      </c>
      <c r="U92" s="90">
        <f t="shared" si="204"/>
        <v>134.4</v>
      </c>
      <c r="V92" s="90">
        <f t="shared" si="205"/>
        <v>-373.1</v>
      </c>
      <c r="W92" s="682">
        <f t="shared" si="206"/>
        <v>0.26482758620689656</v>
      </c>
      <c r="X92" s="15"/>
      <c r="Y92" s="382" t="str">
        <f t="shared" si="168"/>
        <v/>
      </c>
      <c r="Z92" s="382" t="str">
        <f t="shared" si="169"/>
        <v/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190" s="7" customFormat="1" ht="26.25" customHeight="1" thickBot="1" x14ac:dyDescent="0.3">
      <c r="A93" s="42">
        <v>5</v>
      </c>
      <c r="B93" s="36" t="s">
        <v>23</v>
      </c>
      <c r="C93" s="36" t="s">
        <v>256</v>
      </c>
      <c r="D93" s="36"/>
      <c r="E93" s="263" t="s">
        <v>75</v>
      </c>
      <c r="F93" s="96">
        <f>SUM(F95,F96,F98)</f>
        <v>2241.7999999999997</v>
      </c>
      <c r="G93" s="86">
        <f>SUM(G95,G96,G98)</f>
        <v>1581.17</v>
      </c>
      <c r="H93" s="374">
        <f>SUM(H95,H96,H98)</f>
        <v>1279.7</v>
      </c>
      <c r="I93" s="71">
        <f>H93/H6</f>
        <v>4.1267146810688368E-3</v>
      </c>
      <c r="J93" s="72">
        <f t="shared" si="166"/>
        <v>-301.47000000000003</v>
      </c>
      <c r="K93" s="122">
        <f t="shared" si="207"/>
        <v>0.80933738940151911</v>
      </c>
      <c r="L93" s="96">
        <f>SUM(L95,L96,L98)</f>
        <v>176.8</v>
      </c>
      <c r="M93" s="374">
        <f>SUM(M95,M96,M98)</f>
        <v>185.3</v>
      </c>
      <c r="N93" s="70">
        <f>SUM(N95,N96,N98)</f>
        <v>153.19999999999999</v>
      </c>
      <c r="O93" s="374">
        <f>SUM(O95,O96,O98)</f>
        <v>13.2</v>
      </c>
      <c r="P93" s="70">
        <f t="shared" si="199"/>
        <v>-140</v>
      </c>
      <c r="Q93" s="208">
        <f t="shared" si="200"/>
        <v>8.6161879895561358E-2</v>
      </c>
      <c r="R93" s="247">
        <f>SUM(R95,R96,R98)</f>
        <v>2418.6</v>
      </c>
      <c r="S93" s="486">
        <f>SUM(S95,S96,S98)</f>
        <v>2427.1</v>
      </c>
      <c r="T93" s="281">
        <f>SUM(T95,T96,T98)</f>
        <v>1734.3700000000001</v>
      </c>
      <c r="U93" s="281">
        <f>SUM(U95,U96,U98)</f>
        <v>1292.9000000000001</v>
      </c>
      <c r="V93" s="70">
        <f>SUM(V95,V96,V98)</f>
        <v>-441.46999999999997</v>
      </c>
      <c r="W93" s="94">
        <f t="shared" si="206"/>
        <v>0.74545800492397818</v>
      </c>
      <c r="X93" s="15"/>
      <c r="Y93" s="382" t="str">
        <f t="shared" si="168"/>
        <v/>
      </c>
      <c r="Z93" s="382" t="str">
        <f t="shared" si="169"/>
        <v/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</row>
    <row r="94" spans="1:190" ht="22.5" hidden="1" customHeight="1" x14ac:dyDescent="0.25">
      <c r="A94" s="43"/>
      <c r="B94" s="32" t="s">
        <v>60</v>
      </c>
      <c r="C94" s="144" t="s">
        <v>157</v>
      </c>
      <c r="D94" s="144"/>
      <c r="E94" s="264" t="s">
        <v>158</v>
      </c>
      <c r="F94" s="213"/>
      <c r="G94" s="75"/>
      <c r="H94" s="464"/>
      <c r="I94" s="73">
        <f>H94/H6</f>
        <v>0</v>
      </c>
      <c r="J94" s="74">
        <f t="shared" si="166"/>
        <v>0</v>
      </c>
      <c r="K94" s="183" t="e">
        <f t="shared" si="207"/>
        <v>#DIV/0!</v>
      </c>
      <c r="L94" s="213"/>
      <c r="M94" s="464"/>
      <c r="N94" s="75"/>
      <c r="O94" s="464"/>
      <c r="P94" s="75"/>
      <c r="Q94" s="228"/>
      <c r="R94" s="213">
        <f>SUM(F94,L94)</f>
        <v>0</v>
      </c>
      <c r="S94" s="387">
        <f t="shared" ref="S94:U97" si="208">SUM(F94,M94)</f>
        <v>0</v>
      </c>
      <c r="T94" s="79">
        <f t="shared" si="208"/>
        <v>0</v>
      </c>
      <c r="U94" s="79">
        <f t="shared" si="208"/>
        <v>0</v>
      </c>
      <c r="V94" s="79">
        <f>U94-T94</f>
        <v>0</v>
      </c>
      <c r="W94" s="94" t="e">
        <f t="shared" si="206"/>
        <v>#DIV/0!</v>
      </c>
      <c r="X94" s="15"/>
      <c r="Y94" s="382" t="str">
        <f t="shared" si="168"/>
        <v/>
      </c>
      <c r="Z94" s="382" t="str">
        <f t="shared" si="169"/>
        <v/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190" ht="29.25" customHeight="1" x14ac:dyDescent="0.25">
      <c r="A95" s="45"/>
      <c r="B95" s="32" t="s">
        <v>60</v>
      </c>
      <c r="C95" s="144" t="s">
        <v>159</v>
      </c>
      <c r="D95" s="144" t="s">
        <v>160</v>
      </c>
      <c r="E95" s="258" t="s">
        <v>161</v>
      </c>
      <c r="F95" s="351">
        <v>263.5</v>
      </c>
      <c r="G95" s="80">
        <v>230.9</v>
      </c>
      <c r="H95" s="387">
        <v>191.9</v>
      </c>
      <c r="I95" s="81">
        <f>H95/H6</f>
        <v>6.1882984081980917E-4</v>
      </c>
      <c r="J95" s="78">
        <f t="shared" si="166"/>
        <v>-39</v>
      </c>
      <c r="K95" s="92">
        <f t="shared" si="207"/>
        <v>0.83109571242962321</v>
      </c>
      <c r="L95" s="212"/>
      <c r="M95" s="387"/>
      <c r="N95" s="79"/>
      <c r="O95" s="387"/>
      <c r="P95" s="79"/>
      <c r="Q95" s="289"/>
      <c r="R95" s="212">
        <f>SUM(F95,L95)</f>
        <v>263.5</v>
      </c>
      <c r="S95" s="387">
        <f t="shared" si="208"/>
        <v>263.5</v>
      </c>
      <c r="T95" s="79">
        <f t="shared" si="208"/>
        <v>230.9</v>
      </c>
      <c r="U95" s="79">
        <f t="shared" si="208"/>
        <v>191.9</v>
      </c>
      <c r="V95" s="79">
        <f>U95-T95</f>
        <v>-39</v>
      </c>
      <c r="W95" s="92">
        <f t="shared" si="206"/>
        <v>0.83109571242962321</v>
      </c>
      <c r="X95" s="15"/>
      <c r="Y95" s="382" t="str">
        <f t="shared" si="168"/>
        <v/>
      </c>
      <c r="Z95" s="382" t="str">
        <f t="shared" si="169"/>
        <v/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190" ht="29.25" customHeight="1" x14ac:dyDescent="0.25">
      <c r="A96" s="44"/>
      <c r="B96" s="32" t="s">
        <v>60</v>
      </c>
      <c r="C96" s="144" t="s">
        <v>162</v>
      </c>
      <c r="D96" s="144" t="s">
        <v>160</v>
      </c>
      <c r="E96" s="258" t="s">
        <v>163</v>
      </c>
      <c r="F96" s="351">
        <v>92.7</v>
      </c>
      <c r="G96" s="80">
        <v>80.069999999999993</v>
      </c>
      <c r="H96" s="387">
        <v>56.9</v>
      </c>
      <c r="I96" s="81">
        <f>H96/H6</f>
        <v>1.8348836864328887E-4</v>
      </c>
      <c r="J96" s="78">
        <f t="shared" si="166"/>
        <v>-23.169999999999995</v>
      </c>
      <c r="K96" s="92">
        <f t="shared" si="207"/>
        <v>0.71062820032471596</v>
      </c>
      <c r="L96" s="212"/>
      <c r="M96" s="387"/>
      <c r="N96" s="79"/>
      <c r="O96" s="387"/>
      <c r="P96" s="79"/>
      <c r="Q96" s="289"/>
      <c r="R96" s="212">
        <f>SUM(F96,L96)</f>
        <v>92.7</v>
      </c>
      <c r="S96" s="387">
        <f t="shared" si="208"/>
        <v>92.7</v>
      </c>
      <c r="T96" s="79">
        <f t="shared" si="208"/>
        <v>80.069999999999993</v>
      </c>
      <c r="U96" s="79">
        <f t="shared" si="208"/>
        <v>56.9</v>
      </c>
      <c r="V96" s="79">
        <f>U96-T96</f>
        <v>-23.169999999999995</v>
      </c>
      <c r="W96" s="92">
        <f t="shared" si="206"/>
        <v>0.71062820032471596</v>
      </c>
      <c r="X96" s="15"/>
      <c r="Y96" s="382" t="str">
        <f t="shared" si="168"/>
        <v/>
      </c>
      <c r="Z96" s="382" t="str">
        <f t="shared" si="169"/>
        <v/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190" ht="21" hidden="1" customHeight="1" thickBot="1" x14ac:dyDescent="0.3">
      <c r="A97" s="46"/>
      <c r="B97" s="28"/>
      <c r="C97" s="29" t="s">
        <v>164</v>
      </c>
      <c r="D97" s="29"/>
      <c r="E97" s="261" t="s">
        <v>165</v>
      </c>
      <c r="F97" s="212"/>
      <c r="G97" s="79">
        <f t="shared" ref="G97:Q97" si="209">SUM(G98)</f>
        <v>1270.2</v>
      </c>
      <c r="H97" s="387"/>
      <c r="I97" s="79"/>
      <c r="J97" s="75"/>
      <c r="K97" s="79">
        <f t="shared" si="209"/>
        <v>0.81160447173673445</v>
      </c>
      <c r="L97" s="79"/>
      <c r="M97" s="387"/>
      <c r="N97" s="79">
        <f t="shared" si="209"/>
        <v>153.19999999999999</v>
      </c>
      <c r="O97" s="387">
        <f t="shared" si="209"/>
        <v>13.2</v>
      </c>
      <c r="P97" s="79">
        <f t="shared" si="209"/>
        <v>-140</v>
      </c>
      <c r="Q97" s="358">
        <f t="shared" si="209"/>
        <v>8.6161879895561358E-2</v>
      </c>
      <c r="R97" s="294">
        <f>SUM(F97,L97)</f>
        <v>0</v>
      </c>
      <c r="S97" s="474">
        <f t="shared" si="208"/>
        <v>0</v>
      </c>
      <c r="T97" s="109">
        <f t="shared" si="208"/>
        <v>1423.4</v>
      </c>
      <c r="U97" s="109">
        <f t="shared" si="208"/>
        <v>13.2</v>
      </c>
      <c r="V97" s="109">
        <f>U97-T97</f>
        <v>-1410.2</v>
      </c>
      <c r="W97" s="92">
        <f t="shared" si="206"/>
        <v>9.2735703245749607E-3</v>
      </c>
      <c r="X97" s="15"/>
      <c r="Y97" s="382" t="str">
        <f t="shared" si="168"/>
        <v/>
      </c>
      <c r="Z97" s="382" t="str">
        <f t="shared" si="169"/>
        <v/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190" s="145" customFormat="1" ht="33" customHeight="1" thickBot="1" x14ac:dyDescent="0.3">
      <c r="A98" s="49"/>
      <c r="B98" s="338" t="s">
        <v>40</v>
      </c>
      <c r="C98" s="525" t="s">
        <v>166</v>
      </c>
      <c r="D98" s="525" t="s">
        <v>160</v>
      </c>
      <c r="E98" s="526" t="s">
        <v>167</v>
      </c>
      <c r="F98" s="524">
        <v>1885.6</v>
      </c>
      <c r="G98" s="90">
        <v>1270.2</v>
      </c>
      <c r="H98" s="468">
        <v>1030.9000000000001</v>
      </c>
      <c r="I98" s="340">
        <f>H98/H6</f>
        <v>3.3243964716057387E-3</v>
      </c>
      <c r="J98" s="87">
        <f t="shared" si="166"/>
        <v>-239.29999999999995</v>
      </c>
      <c r="K98" s="527">
        <f t="shared" si="207"/>
        <v>0.81160447173673445</v>
      </c>
      <c r="L98" s="214">
        <v>176.8</v>
      </c>
      <c r="M98" s="468">
        <v>185.3</v>
      </c>
      <c r="N98" s="90">
        <v>153.19999999999999</v>
      </c>
      <c r="O98" s="468">
        <v>13.2</v>
      </c>
      <c r="P98" s="90">
        <f>O98-N98</f>
        <v>-140</v>
      </c>
      <c r="Q98" s="293">
        <f>O98/N98</f>
        <v>8.6161879895561358E-2</v>
      </c>
      <c r="R98" s="294">
        <f t="shared" si="201"/>
        <v>2062.4</v>
      </c>
      <c r="S98" s="474">
        <f t="shared" si="202"/>
        <v>2070.9</v>
      </c>
      <c r="T98" s="109">
        <f t="shared" si="203"/>
        <v>1423.4</v>
      </c>
      <c r="U98" s="109">
        <f t="shared" si="204"/>
        <v>1044.1000000000001</v>
      </c>
      <c r="V98" s="109">
        <f t="shared" si="205"/>
        <v>-379.29999999999995</v>
      </c>
      <c r="W98" s="92">
        <f t="shared" si="206"/>
        <v>0.73352536180975136</v>
      </c>
      <c r="X98" s="15"/>
      <c r="Y98" s="382" t="str">
        <f t="shared" si="168"/>
        <v/>
      </c>
      <c r="Z98" s="382" t="str">
        <f t="shared" si="169"/>
        <v/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</row>
    <row r="99" spans="1:190" s="7" customFormat="1" ht="66.75" customHeight="1" thickBot="1" x14ac:dyDescent="0.3">
      <c r="A99" s="42">
        <v>6</v>
      </c>
      <c r="B99" s="36" t="s">
        <v>24</v>
      </c>
      <c r="C99" s="36" t="s">
        <v>366</v>
      </c>
      <c r="D99" s="36" t="s">
        <v>133</v>
      </c>
      <c r="E99" s="265" t="s">
        <v>274</v>
      </c>
      <c r="F99" s="247">
        <v>21446</v>
      </c>
      <c r="G99" s="70">
        <v>15635</v>
      </c>
      <c r="H99" s="374">
        <v>15033.1</v>
      </c>
      <c r="I99" s="71">
        <f>H99/H6</f>
        <v>4.8478013965754414E-2</v>
      </c>
      <c r="J99" s="72">
        <f t="shared" si="166"/>
        <v>-601.89999999999964</v>
      </c>
      <c r="K99" s="94">
        <f t="shared" si="207"/>
        <v>0.96150303805564441</v>
      </c>
      <c r="L99" s="86">
        <v>422.5</v>
      </c>
      <c r="M99" s="70">
        <v>794.9</v>
      </c>
      <c r="N99" s="70">
        <v>794.9</v>
      </c>
      <c r="O99" s="374">
        <v>372.5</v>
      </c>
      <c r="P99" s="70">
        <f>O99-N99</f>
        <v>-422.4</v>
      </c>
      <c r="Q99" s="208">
        <f>O99/N99</f>
        <v>0.46861240407598442</v>
      </c>
      <c r="R99" s="96">
        <f t="shared" si="201"/>
        <v>21868.5</v>
      </c>
      <c r="S99" s="374">
        <f t="shared" si="202"/>
        <v>22240.9</v>
      </c>
      <c r="T99" s="70">
        <f t="shared" si="203"/>
        <v>16429.900000000001</v>
      </c>
      <c r="U99" s="70">
        <f t="shared" si="204"/>
        <v>15405.6</v>
      </c>
      <c r="V99" s="70">
        <f t="shared" si="205"/>
        <v>-1024.3000000000011</v>
      </c>
      <c r="W99" s="94">
        <f t="shared" si="206"/>
        <v>0.93765634605201487</v>
      </c>
      <c r="X99" s="15"/>
      <c r="Y99" s="382" t="str">
        <f t="shared" si="168"/>
        <v/>
      </c>
      <c r="Z99" s="382" t="str">
        <f t="shared" si="169"/>
        <v/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</row>
    <row r="100" spans="1:190" s="23" customFormat="1" ht="40.5" customHeight="1" thickBot="1" x14ac:dyDescent="0.3">
      <c r="A100" s="42">
        <v>7</v>
      </c>
      <c r="B100" s="36" t="s">
        <v>24</v>
      </c>
      <c r="C100" s="36" t="s">
        <v>367</v>
      </c>
      <c r="D100" s="36" t="s">
        <v>133</v>
      </c>
      <c r="E100" s="265" t="s">
        <v>368</v>
      </c>
      <c r="F100" s="247">
        <v>20445.3</v>
      </c>
      <c r="G100" s="70">
        <v>14888.9</v>
      </c>
      <c r="H100" s="374">
        <v>13963.1</v>
      </c>
      <c r="I100" s="71">
        <f>H100/H6</f>
        <v>4.5027529704799771E-2</v>
      </c>
      <c r="J100" s="72">
        <f>H100-G100</f>
        <v>-925.79999999999927</v>
      </c>
      <c r="K100" s="94">
        <f>H100/G100</f>
        <v>0.93781944938847062</v>
      </c>
      <c r="L100" s="86">
        <v>179.6</v>
      </c>
      <c r="M100" s="70">
        <v>179.6</v>
      </c>
      <c r="N100" s="70">
        <v>179.6</v>
      </c>
      <c r="O100" s="374">
        <v>107.5</v>
      </c>
      <c r="P100" s="70">
        <f>O100-N100</f>
        <v>-72.099999999999994</v>
      </c>
      <c r="Q100" s="208">
        <f>O100/N100</f>
        <v>0.59855233853006684</v>
      </c>
      <c r="R100" s="96">
        <f>SUM(F100,L100)</f>
        <v>20624.899999999998</v>
      </c>
      <c r="S100" s="374">
        <f t="shared" ref="S100:U100" si="210">SUM(F100,M100)</f>
        <v>20624.899999999998</v>
      </c>
      <c r="T100" s="70">
        <f t="shared" si="210"/>
        <v>15068.5</v>
      </c>
      <c r="U100" s="70">
        <f t="shared" si="210"/>
        <v>14070.6</v>
      </c>
      <c r="V100" s="70">
        <f>U100-T100</f>
        <v>-997.89999999999964</v>
      </c>
      <c r="W100" s="94">
        <f t="shared" si="206"/>
        <v>0.93377575737465579</v>
      </c>
      <c r="X100" s="15"/>
      <c r="Y100" s="382" t="str">
        <f t="shared" si="168"/>
        <v/>
      </c>
      <c r="Z100" s="382" t="str">
        <f t="shared" si="169"/>
        <v/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</row>
    <row r="101" spans="1:190" s="23" customFormat="1" ht="24" customHeight="1" thickBot="1" x14ac:dyDescent="0.3">
      <c r="A101" s="42">
        <v>8</v>
      </c>
      <c r="B101" s="36" t="s">
        <v>51</v>
      </c>
      <c r="C101" s="36" t="s">
        <v>255</v>
      </c>
      <c r="D101" s="36"/>
      <c r="E101" s="150" t="s">
        <v>177</v>
      </c>
      <c r="F101" s="247">
        <f>SUM(F122,F121,F120,F118,F115,F111,F110,F108,F107,F102,F103,F104,F105,F106,F112,F113,F119,F114)</f>
        <v>40953.599999999999</v>
      </c>
      <c r="G101" s="281">
        <f t="shared" ref="G101:H101" si="211">SUM(G122,G121,G120,G118,G115,G111,G110,G108,G107,G102,G103,G104,G105,G106,G112,G113,G119,G114)</f>
        <v>39180.6</v>
      </c>
      <c r="H101" s="70">
        <f t="shared" si="211"/>
        <v>35013.800000000003</v>
      </c>
      <c r="I101" s="122">
        <f>H101/H6</f>
        <v>0.11291080917403144</v>
      </c>
      <c r="J101" s="65">
        <f>H101-G101</f>
        <v>-4166.7999999999956</v>
      </c>
      <c r="K101" s="94">
        <f t="shared" si="207"/>
        <v>0.89365144995227241</v>
      </c>
      <c r="L101" s="247">
        <f>SUM(L122,L121,L120,L118,L115,L111,L110,L108,L107,L102,L103,L104,L105,L106,L112,L113,L119,L114)</f>
        <v>22655.399999999998</v>
      </c>
      <c r="M101" s="281">
        <f t="shared" ref="M101:O101" si="212">SUM(M122,M121,M120,M118,M115,M111,M110,M108,M107,M102,M103,M104,M105,M106,M112,M113,M119,M114)</f>
        <v>23218.899999999998</v>
      </c>
      <c r="N101" s="281">
        <f t="shared" si="212"/>
        <v>18218.899999999998</v>
      </c>
      <c r="O101" s="70">
        <f t="shared" si="212"/>
        <v>3027.9</v>
      </c>
      <c r="P101" s="70">
        <f>O101-N101</f>
        <v>-15190.999999999998</v>
      </c>
      <c r="Q101" s="208">
        <f>O101/N101</f>
        <v>0.16619554418762936</v>
      </c>
      <c r="R101" s="247">
        <f>SUM(R122,R121,R120,R118,R115,R111,R110,R108,R107,R102,R103,R104,R105,R106,R112,R113,R119,R114)</f>
        <v>63609</v>
      </c>
      <c r="S101" s="281">
        <f t="shared" ref="S101:U101" si="213">SUM(S122,S121,S120,S118,S115,S111,S110,S108,S107,S102,S103,S104,S105,S106,S112,S113,S119,S114)</f>
        <v>64172.5</v>
      </c>
      <c r="T101" s="281">
        <f t="shared" si="213"/>
        <v>57399.5</v>
      </c>
      <c r="U101" s="70">
        <f t="shared" si="213"/>
        <v>38041.699999999997</v>
      </c>
      <c r="V101" s="70">
        <f>U101-T101</f>
        <v>-19357.800000000003</v>
      </c>
      <c r="W101" s="94">
        <f t="shared" si="206"/>
        <v>0.66275315987073058</v>
      </c>
      <c r="X101" s="15"/>
      <c r="Y101" s="382" t="str">
        <f t="shared" si="168"/>
        <v/>
      </c>
      <c r="Z101" s="382" t="str">
        <f t="shared" si="169"/>
        <v/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</row>
    <row r="102" spans="1:190" ht="33" hidden="1" customHeight="1" thickBot="1" x14ac:dyDescent="0.3">
      <c r="A102" s="136"/>
      <c r="B102" s="138" t="s">
        <v>72</v>
      </c>
      <c r="C102" s="341" t="s">
        <v>174</v>
      </c>
      <c r="D102" s="341" t="s">
        <v>169</v>
      </c>
      <c r="E102" s="342" t="s">
        <v>175</v>
      </c>
      <c r="F102" s="213"/>
      <c r="G102" s="75"/>
      <c r="H102" s="464"/>
      <c r="I102" s="73">
        <f>H102/H6</f>
        <v>0</v>
      </c>
      <c r="J102" s="74">
        <f t="shared" si="166"/>
        <v>0</v>
      </c>
      <c r="K102" s="92" t="e">
        <f t="shared" si="207"/>
        <v>#DIV/0!</v>
      </c>
      <c r="L102" s="184"/>
      <c r="M102" s="464"/>
      <c r="N102" s="75"/>
      <c r="O102" s="464"/>
      <c r="P102" s="75">
        <f t="shared" ref="P102:P116" si="214">O102-N102</f>
        <v>0</v>
      </c>
      <c r="Q102" s="228"/>
      <c r="R102" s="213">
        <f t="shared" si="201"/>
        <v>0</v>
      </c>
      <c r="S102" s="464">
        <f t="shared" si="202"/>
        <v>0</v>
      </c>
      <c r="T102" s="75">
        <f t="shared" si="203"/>
        <v>0</v>
      </c>
      <c r="U102" s="75">
        <f t="shared" si="204"/>
        <v>0</v>
      </c>
      <c r="V102" s="75">
        <f t="shared" si="205"/>
        <v>0</v>
      </c>
      <c r="W102" s="94" t="e">
        <f t="shared" si="206"/>
        <v>#DIV/0!</v>
      </c>
      <c r="X102" s="15"/>
      <c r="Y102" s="382" t="str">
        <f t="shared" si="168"/>
        <v/>
      </c>
      <c r="Z102" s="382" t="str">
        <f t="shared" si="169"/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190" ht="17.45" customHeight="1" thickBot="1" x14ac:dyDescent="0.3">
      <c r="A103" s="52"/>
      <c r="B103" s="550"/>
      <c r="C103" s="341" t="s">
        <v>399</v>
      </c>
      <c r="D103" s="341" t="s">
        <v>171</v>
      </c>
      <c r="E103" s="342" t="s">
        <v>400</v>
      </c>
      <c r="F103" s="213"/>
      <c r="G103" s="75"/>
      <c r="H103" s="464"/>
      <c r="I103" s="73">
        <f>H103/H6</f>
        <v>0</v>
      </c>
      <c r="J103" s="74">
        <f t="shared" ref="J103:J106" si="215">H103-G103</f>
        <v>0</v>
      </c>
      <c r="K103" s="92" t="e">
        <f t="shared" ref="K103:K106" si="216">H103/G103</f>
        <v>#DIV/0!</v>
      </c>
      <c r="L103" s="184">
        <v>11313.4</v>
      </c>
      <c r="M103" s="464">
        <v>11313.4</v>
      </c>
      <c r="N103" s="75">
        <v>7313.4</v>
      </c>
      <c r="O103" s="464">
        <v>536.5</v>
      </c>
      <c r="P103" s="79">
        <f t="shared" si="214"/>
        <v>-6776.9</v>
      </c>
      <c r="Q103" s="289">
        <f t="shared" ref="Q103:Q109" si="217">O103/N103</f>
        <v>7.3358492629966909E-2</v>
      </c>
      <c r="R103" s="213">
        <f t="shared" si="201"/>
        <v>11313.4</v>
      </c>
      <c r="S103" s="464">
        <f t="shared" si="202"/>
        <v>11313.4</v>
      </c>
      <c r="T103" s="75">
        <f t="shared" si="203"/>
        <v>7313.4</v>
      </c>
      <c r="U103" s="75">
        <f t="shared" si="204"/>
        <v>536.5</v>
      </c>
      <c r="V103" s="75">
        <f t="shared" si="205"/>
        <v>-6776.9</v>
      </c>
      <c r="W103" s="681">
        <f t="shared" si="206"/>
        <v>7.3358492629966909E-2</v>
      </c>
      <c r="X103" s="15"/>
      <c r="Y103" s="382"/>
      <c r="Z103" s="382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190" ht="17.25" customHeight="1" thickBot="1" x14ac:dyDescent="0.3">
      <c r="A104" s="52"/>
      <c r="B104" s="550"/>
      <c r="C104" s="341" t="s">
        <v>443</v>
      </c>
      <c r="D104" s="341" t="s">
        <v>171</v>
      </c>
      <c r="E104" s="342" t="s">
        <v>442</v>
      </c>
      <c r="F104" s="213">
        <v>78.400000000000006</v>
      </c>
      <c r="G104" s="75">
        <v>78.400000000000006</v>
      </c>
      <c r="H104" s="464"/>
      <c r="I104" s="73">
        <f>H104/H6</f>
        <v>0</v>
      </c>
      <c r="J104" s="74">
        <f t="shared" ref="J104" si="218">H104-G104</f>
        <v>-78.400000000000006</v>
      </c>
      <c r="K104" s="92">
        <f t="shared" ref="K104" si="219">H104/G104</f>
        <v>0</v>
      </c>
      <c r="L104" s="184">
        <v>142.69999999999999</v>
      </c>
      <c r="M104" s="464">
        <v>142.69999999999999</v>
      </c>
      <c r="N104" s="75">
        <v>142.69999999999999</v>
      </c>
      <c r="O104" s="464"/>
      <c r="P104" s="79">
        <f t="shared" ref="P104" si="220">O104-N104</f>
        <v>-142.69999999999999</v>
      </c>
      <c r="Q104" s="289">
        <f t="shared" ref="Q104" si="221">O104/N104</f>
        <v>0</v>
      </c>
      <c r="R104" s="213">
        <f t="shared" ref="R104" si="222">SUM(F104,L104)</f>
        <v>221.1</v>
      </c>
      <c r="S104" s="464">
        <f t="shared" ref="S104" si="223">SUM(F104,M104)</f>
        <v>221.1</v>
      </c>
      <c r="T104" s="75">
        <f t="shared" ref="T104" si="224">SUM(G104,N104)</f>
        <v>221.1</v>
      </c>
      <c r="U104" s="75">
        <f t="shared" ref="U104" si="225">SUM(H104,O104)</f>
        <v>0</v>
      </c>
      <c r="V104" s="75">
        <f t="shared" ref="V104" si="226">U104-T104</f>
        <v>-221.1</v>
      </c>
      <c r="W104" s="92">
        <f t="shared" si="206"/>
        <v>0</v>
      </c>
      <c r="X104" s="15"/>
      <c r="Y104" s="382"/>
      <c r="Z104" s="382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190" ht="18" customHeight="1" thickBot="1" x14ac:dyDescent="0.3">
      <c r="A105" s="44"/>
      <c r="B105" s="550" t="s">
        <v>72</v>
      </c>
      <c r="C105" s="144" t="s">
        <v>395</v>
      </c>
      <c r="D105" s="546" t="s">
        <v>171</v>
      </c>
      <c r="E105" s="545" t="s">
        <v>396</v>
      </c>
      <c r="F105" s="213">
        <v>100</v>
      </c>
      <c r="G105" s="75">
        <v>100</v>
      </c>
      <c r="H105" s="464"/>
      <c r="I105" s="73">
        <f>H105/H6</f>
        <v>0</v>
      </c>
      <c r="J105" s="74">
        <f t="shared" si="215"/>
        <v>-100</v>
      </c>
      <c r="K105" s="92">
        <f t="shared" si="216"/>
        <v>0</v>
      </c>
      <c r="L105" s="184"/>
      <c r="M105" s="464"/>
      <c r="N105" s="75"/>
      <c r="O105" s="464"/>
      <c r="P105" s="79">
        <f t="shared" si="214"/>
        <v>0</v>
      </c>
      <c r="Q105" s="289"/>
      <c r="R105" s="213">
        <f t="shared" ref="R105" si="227">SUM(F105,L105)</f>
        <v>100</v>
      </c>
      <c r="S105" s="464">
        <f t="shared" ref="S105" si="228">SUM(F105,M105)</f>
        <v>100</v>
      </c>
      <c r="T105" s="75">
        <f t="shared" ref="T105" si="229">SUM(G105,N105)</f>
        <v>100</v>
      </c>
      <c r="U105" s="75">
        <f t="shared" ref="U105" si="230">SUM(H105,O105)</f>
        <v>0</v>
      </c>
      <c r="V105" s="75">
        <f t="shared" ref="V105" si="231">U105-T105</f>
        <v>-100</v>
      </c>
      <c r="W105" s="92">
        <f t="shared" si="206"/>
        <v>0</v>
      </c>
      <c r="X105" s="15"/>
      <c r="Y105" s="382" t="str">
        <f t="shared" ref="Y105" si="232">IF(J105&lt;=0,"",IF(J105&gt;0,"НІ"))</f>
        <v/>
      </c>
      <c r="Z105" s="382" t="str">
        <f t="shared" ref="Z105" si="233">IF(P105&lt;=0,"",IF(P105&gt;0,"НІ"))</f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190" ht="18" customHeight="1" thickBot="1" x14ac:dyDescent="0.3">
      <c r="A106" s="43"/>
      <c r="B106" s="550" t="s">
        <v>72</v>
      </c>
      <c r="C106" s="543" t="s">
        <v>397</v>
      </c>
      <c r="D106" s="144" t="s">
        <v>171</v>
      </c>
      <c r="E106" s="544" t="s">
        <v>398</v>
      </c>
      <c r="F106" s="213">
        <v>0</v>
      </c>
      <c r="G106" s="75"/>
      <c r="H106" s="464"/>
      <c r="I106" s="73">
        <f>H106/H6</f>
        <v>0</v>
      </c>
      <c r="J106" s="74">
        <f t="shared" si="215"/>
        <v>0</v>
      </c>
      <c r="K106" s="92" t="e">
        <f t="shared" si="216"/>
        <v>#DIV/0!</v>
      </c>
      <c r="L106" s="184">
        <v>7172</v>
      </c>
      <c r="M106" s="464">
        <v>7172</v>
      </c>
      <c r="N106" s="75">
        <v>7172</v>
      </c>
      <c r="O106" s="464">
        <v>154.6</v>
      </c>
      <c r="P106" s="75">
        <f t="shared" ref="P106" si="234">O106-N106</f>
        <v>-7017.4</v>
      </c>
      <c r="Q106" s="289">
        <f t="shared" si="217"/>
        <v>2.1556051310652538E-2</v>
      </c>
      <c r="R106" s="213">
        <f t="shared" ref="R106" si="235">SUM(F106,L106)</f>
        <v>7172</v>
      </c>
      <c r="S106" s="464">
        <f t="shared" ref="S106" si="236">SUM(F106,M106)</f>
        <v>7172</v>
      </c>
      <c r="T106" s="75">
        <f t="shared" ref="T106" si="237">SUM(G106,N106)</f>
        <v>7172</v>
      </c>
      <c r="U106" s="75">
        <f t="shared" ref="U106" si="238">SUM(H106,O106)</f>
        <v>154.6</v>
      </c>
      <c r="V106" s="75">
        <f t="shared" ref="V106" si="239">U106-T106</f>
        <v>-7017.4</v>
      </c>
      <c r="W106" s="92">
        <f t="shared" si="206"/>
        <v>2.1556051310652538E-2</v>
      </c>
      <c r="X106" s="15"/>
      <c r="Y106" s="382" t="str">
        <f t="shared" ref="Y106" si="240">IF(J106&lt;=0,"",IF(J106&gt;0,"НІ"))</f>
        <v/>
      </c>
      <c r="Z106" s="382" t="str">
        <f t="shared" ref="Z106" si="241">IF(P106&lt;=0,"",IF(P106&gt;0,"НІ"))</f>
        <v/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190" ht="21.75" hidden="1" customHeight="1" x14ac:dyDescent="0.25">
      <c r="A107" s="44"/>
      <c r="B107" s="551" t="s">
        <v>25</v>
      </c>
      <c r="C107" s="144" t="s">
        <v>168</v>
      </c>
      <c r="D107" s="144" t="s">
        <v>169</v>
      </c>
      <c r="E107" s="343" t="s">
        <v>170</v>
      </c>
      <c r="F107" s="212"/>
      <c r="G107" s="79"/>
      <c r="H107" s="387"/>
      <c r="I107" s="77"/>
      <c r="J107" s="74">
        <f t="shared" si="166"/>
        <v>0</v>
      </c>
      <c r="K107" s="103"/>
      <c r="L107" s="184"/>
      <c r="M107" s="464"/>
      <c r="N107" s="79"/>
      <c r="O107" s="387"/>
      <c r="P107" s="79">
        <f>O107-N107</f>
        <v>0</v>
      </c>
      <c r="Q107" s="289" t="e">
        <f t="shared" si="217"/>
        <v>#DIV/0!</v>
      </c>
      <c r="R107" s="213">
        <f t="shared" si="201"/>
        <v>0</v>
      </c>
      <c r="S107" s="387">
        <f t="shared" si="202"/>
        <v>0</v>
      </c>
      <c r="T107" s="79">
        <f t="shared" si="203"/>
        <v>0</v>
      </c>
      <c r="U107" s="79">
        <f t="shared" si="204"/>
        <v>0</v>
      </c>
      <c r="V107" s="79">
        <f t="shared" si="205"/>
        <v>0</v>
      </c>
      <c r="W107" s="682" t="e">
        <f t="shared" si="206"/>
        <v>#DIV/0!</v>
      </c>
      <c r="X107" s="15"/>
      <c r="Y107" s="382" t="str">
        <f t="shared" si="168"/>
        <v/>
      </c>
      <c r="Z107" s="382" t="str">
        <f t="shared" si="169"/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190" ht="20.25" hidden="1" customHeight="1" x14ac:dyDescent="0.25">
      <c r="A108" s="44"/>
      <c r="B108" s="551"/>
      <c r="C108" s="28" t="s">
        <v>279</v>
      </c>
      <c r="D108" s="28" t="s">
        <v>169</v>
      </c>
      <c r="E108" s="343" t="s">
        <v>288</v>
      </c>
      <c r="F108" s="212"/>
      <c r="G108" s="79"/>
      <c r="H108" s="387"/>
      <c r="I108" s="77"/>
      <c r="J108" s="74"/>
      <c r="K108" s="103"/>
      <c r="L108" s="80"/>
      <c r="M108" s="387"/>
      <c r="N108" s="79"/>
      <c r="O108" s="387"/>
      <c r="P108" s="79">
        <f>O108-N108</f>
        <v>0</v>
      </c>
      <c r="Q108" s="289" t="e">
        <f t="shared" si="217"/>
        <v>#DIV/0!</v>
      </c>
      <c r="R108" s="213">
        <f t="shared" si="201"/>
        <v>0</v>
      </c>
      <c r="S108" s="387">
        <f t="shared" ref="S108" si="242">SUM(F108,M108)</f>
        <v>0</v>
      </c>
      <c r="T108" s="79">
        <f t="shared" ref="T108" si="243">SUM(G108,N108)</f>
        <v>0</v>
      </c>
      <c r="U108" s="79">
        <f t="shared" ref="U108" si="244">SUM(H108,O108)</f>
        <v>0</v>
      </c>
      <c r="V108" s="79">
        <f t="shared" ref="V108" si="245">U108-T108</f>
        <v>0</v>
      </c>
      <c r="W108" s="69" t="e">
        <f t="shared" si="206"/>
        <v>#DIV/0!</v>
      </c>
      <c r="X108" s="15"/>
      <c r="Y108" s="382" t="str">
        <f t="shared" si="168"/>
        <v/>
      </c>
      <c r="Z108" s="382" t="str">
        <f t="shared" si="169"/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190" s="406" customFormat="1" ht="43.5" hidden="1" customHeight="1" x14ac:dyDescent="0.25">
      <c r="A109" s="407"/>
      <c r="B109" s="552"/>
      <c r="C109" s="379"/>
      <c r="D109" s="379"/>
      <c r="E109" s="392" t="s">
        <v>301</v>
      </c>
      <c r="F109" s="394"/>
      <c r="G109" s="395"/>
      <c r="H109" s="463"/>
      <c r="I109" s="441"/>
      <c r="J109" s="393"/>
      <c r="K109" s="408"/>
      <c r="L109" s="394"/>
      <c r="M109" s="463"/>
      <c r="N109" s="395"/>
      <c r="O109" s="463"/>
      <c r="P109" s="395">
        <f>O109-N109</f>
        <v>0</v>
      </c>
      <c r="Q109" s="396" t="e">
        <f t="shared" si="217"/>
        <v>#DIV/0!</v>
      </c>
      <c r="R109" s="405">
        <f t="shared" ref="R109" si="246">SUM(F109,L109)</f>
        <v>0</v>
      </c>
      <c r="S109" s="463">
        <f t="shared" ref="S109" si="247">SUM(F109,M109)</f>
        <v>0</v>
      </c>
      <c r="T109" s="395">
        <f t="shared" ref="T109" si="248">SUM(G109,N109)</f>
        <v>0</v>
      </c>
      <c r="U109" s="395">
        <f t="shared" ref="U109" si="249">SUM(H109,O109)</f>
        <v>0</v>
      </c>
      <c r="V109" s="395">
        <f t="shared" ref="V109" si="250">U109-T109</f>
        <v>0</v>
      </c>
      <c r="W109" s="69" t="e">
        <f t="shared" si="206"/>
        <v>#DIV/0!</v>
      </c>
      <c r="X109" s="398"/>
      <c r="Y109" s="399"/>
      <c r="Z109" s="399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3"/>
      <c r="BM109" s="403"/>
      <c r="BN109" s="403"/>
      <c r="BO109" s="403"/>
      <c r="BP109" s="403"/>
      <c r="BQ109" s="403"/>
      <c r="BR109" s="403"/>
      <c r="BS109" s="403"/>
      <c r="BT109" s="403"/>
      <c r="BU109" s="403"/>
      <c r="BV109" s="403"/>
      <c r="BW109" s="403"/>
      <c r="BX109" s="403"/>
      <c r="BY109" s="403"/>
      <c r="BZ109" s="403"/>
      <c r="CA109" s="403"/>
      <c r="CB109" s="403"/>
      <c r="CC109" s="403"/>
      <c r="CD109" s="403"/>
      <c r="CE109" s="403"/>
      <c r="CF109" s="403"/>
      <c r="CG109" s="403"/>
      <c r="CH109" s="403"/>
      <c r="CI109" s="403"/>
      <c r="CJ109" s="403"/>
      <c r="CK109" s="403"/>
      <c r="CL109" s="403"/>
      <c r="CM109" s="403"/>
      <c r="CN109" s="403"/>
      <c r="CO109" s="403"/>
      <c r="CP109" s="403"/>
      <c r="CQ109" s="403"/>
      <c r="CR109" s="403"/>
      <c r="CS109" s="403"/>
      <c r="CT109" s="403"/>
      <c r="CU109" s="403"/>
      <c r="CV109" s="403"/>
      <c r="CW109" s="403"/>
      <c r="CX109" s="403"/>
      <c r="CY109" s="403"/>
      <c r="CZ109" s="403"/>
      <c r="DA109" s="403"/>
      <c r="DB109" s="403"/>
      <c r="DC109" s="403"/>
      <c r="DD109" s="403"/>
      <c r="DE109" s="403"/>
      <c r="DF109" s="403"/>
      <c r="DG109" s="403"/>
      <c r="DH109" s="403"/>
      <c r="DI109" s="403"/>
      <c r="DJ109" s="403"/>
      <c r="DK109" s="403"/>
      <c r="DL109" s="403"/>
      <c r="DM109" s="403"/>
      <c r="DN109" s="403"/>
      <c r="DO109" s="403"/>
      <c r="DP109" s="403"/>
      <c r="DQ109" s="403"/>
      <c r="DR109" s="403"/>
      <c r="DS109" s="403"/>
      <c r="DT109" s="403"/>
      <c r="DU109" s="403"/>
      <c r="DV109" s="403"/>
      <c r="DW109" s="403"/>
      <c r="DX109" s="403"/>
      <c r="DY109" s="403"/>
      <c r="DZ109" s="403"/>
      <c r="EA109" s="403"/>
      <c r="EB109" s="403"/>
      <c r="EC109" s="403"/>
      <c r="ED109" s="403"/>
      <c r="EE109" s="403"/>
      <c r="EF109" s="403"/>
      <c r="EG109" s="403"/>
      <c r="EH109" s="403"/>
      <c r="EI109" s="403"/>
      <c r="EJ109" s="403"/>
      <c r="EK109" s="403"/>
      <c r="EL109" s="403"/>
      <c r="EM109" s="403"/>
      <c r="EN109" s="403"/>
      <c r="EO109" s="403"/>
      <c r="EP109" s="403"/>
      <c r="EQ109" s="403"/>
      <c r="ER109" s="403"/>
      <c r="ES109" s="403"/>
      <c r="ET109" s="403"/>
      <c r="EU109" s="403"/>
      <c r="EV109" s="403"/>
      <c r="EW109" s="403"/>
      <c r="EX109" s="403"/>
      <c r="EY109" s="403"/>
      <c r="EZ109" s="403"/>
      <c r="FA109" s="403"/>
      <c r="FB109" s="403"/>
      <c r="FC109" s="403"/>
      <c r="FD109" s="403"/>
      <c r="FE109" s="403"/>
      <c r="FF109" s="403"/>
      <c r="FG109" s="403"/>
      <c r="FH109" s="403"/>
      <c r="FI109" s="403"/>
      <c r="FJ109" s="403"/>
      <c r="FK109" s="403"/>
      <c r="FL109" s="403"/>
      <c r="FM109" s="403"/>
      <c r="FN109" s="403"/>
      <c r="FO109" s="403"/>
      <c r="FP109" s="403"/>
      <c r="FQ109" s="403"/>
      <c r="FR109" s="403"/>
      <c r="FS109" s="403"/>
      <c r="FT109" s="403"/>
      <c r="FU109" s="403"/>
      <c r="FV109" s="403"/>
      <c r="FW109" s="403"/>
      <c r="FX109" s="403"/>
      <c r="FY109" s="403"/>
      <c r="FZ109" s="403"/>
      <c r="GA109" s="403"/>
      <c r="GB109" s="403"/>
      <c r="GC109" s="403"/>
      <c r="GD109" s="403"/>
      <c r="GE109" s="403"/>
      <c r="GF109" s="403"/>
      <c r="GG109" s="403"/>
      <c r="GH109" s="403"/>
    </row>
    <row r="110" spans="1:190" ht="21" hidden="1" customHeight="1" x14ac:dyDescent="0.25">
      <c r="A110" s="44"/>
      <c r="B110" s="551" t="s">
        <v>54</v>
      </c>
      <c r="C110" s="28" t="s">
        <v>280</v>
      </c>
      <c r="D110" s="28" t="s">
        <v>171</v>
      </c>
      <c r="E110" s="154" t="s">
        <v>281</v>
      </c>
      <c r="F110" s="79"/>
      <c r="G110" s="79"/>
      <c r="H110" s="387"/>
      <c r="I110" s="77">
        <f>H110/H6</f>
        <v>0</v>
      </c>
      <c r="J110" s="74">
        <f t="shared" si="166"/>
        <v>0</v>
      </c>
      <c r="K110" s="92" t="e">
        <f t="shared" ref="K110:K112" si="251">H110/G110</f>
        <v>#DIV/0!</v>
      </c>
      <c r="L110" s="80"/>
      <c r="M110" s="387"/>
      <c r="N110" s="79"/>
      <c r="O110" s="387"/>
      <c r="P110" s="79">
        <f t="shared" si="214"/>
        <v>0</v>
      </c>
      <c r="Q110" s="289" t="e">
        <f t="shared" ref="Q110:Q117" si="252">O110/N110</f>
        <v>#DIV/0!</v>
      </c>
      <c r="R110" s="213">
        <f t="shared" si="201"/>
        <v>0</v>
      </c>
      <c r="S110" s="387">
        <f t="shared" si="202"/>
        <v>0</v>
      </c>
      <c r="T110" s="79">
        <f t="shared" si="203"/>
        <v>0</v>
      </c>
      <c r="U110" s="79">
        <f t="shared" si="204"/>
        <v>0</v>
      </c>
      <c r="V110" s="79">
        <f t="shared" si="205"/>
        <v>0</v>
      </c>
      <c r="W110" s="69" t="e">
        <f t="shared" si="206"/>
        <v>#DIV/0!</v>
      </c>
      <c r="X110" s="15"/>
      <c r="Y110" s="382" t="str">
        <f t="shared" si="168"/>
        <v/>
      </c>
      <c r="Z110" s="382" t="str">
        <f t="shared" si="169"/>
        <v/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190" s="20" customFormat="1" ht="11.25" hidden="1" customHeight="1" x14ac:dyDescent="0.25">
      <c r="A111" s="44"/>
      <c r="B111" s="553" t="s">
        <v>54</v>
      </c>
      <c r="C111" s="315" t="s">
        <v>270</v>
      </c>
      <c r="D111" s="315" t="s">
        <v>171</v>
      </c>
      <c r="E111" s="344" t="s">
        <v>269</v>
      </c>
      <c r="F111" s="79"/>
      <c r="G111" s="79"/>
      <c r="H111" s="387"/>
      <c r="I111" s="77">
        <f>H111/H6</f>
        <v>0</v>
      </c>
      <c r="J111" s="74">
        <f t="shared" ref="J111:J114" si="253">H111-G111</f>
        <v>0</v>
      </c>
      <c r="K111" s="92" t="e">
        <f t="shared" si="251"/>
        <v>#DIV/0!</v>
      </c>
      <c r="L111" s="184"/>
      <c r="M111" s="464"/>
      <c r="N111" s="79"/>
      <c r="O111" s="387"/>
      <c r="P111" s="79">
        <f>O111-N111</f>
        <v>0</v>
      </c>
      <c r="Q111" s="289" t="e">
        <f>O111/N111</f>
        <v>#DIV/0!</v>
      </c>
      <c r="R111" s="213">
        <f t="shared" ref="R111:R114" si="254">SUM(F111,L111)</f>
        <v>0</v>
      </c>
      <c r="S111" s="387">
        <f t="shared" ref="S111:S114" si="255">SUM(F111,M111)</f>
        <v>0</v>
      </c>
      <c r="T111" s="79">
        <f t="shared" ref="T111:T114" si="256">SUM(G111,N111)</f>
        <v>0</v>
      </c>
      <c r="U111" s="79">
        <f t="shared" ref="U111:U114" si="257">SUM(H111,O111)</f>
        <v>0</v>
      </c>
      <c r="V111" s="79">
        <f t="shared" ref="V111:V114" si="258">U111-T111</f>
        <v>0</v>
      </c>
      <c r="W111" s="683" t="e">
        <f t="shared" si="206"/>
        <v>#DIV/0!</v>
      </c>
      <c r="X111" s="25"/>
      <c r="Y111" s="382" t="str">
        <f t="shared" si="168"/>
        <v/>
      </c>
      <c r="Z111" s="382" t="str">
        <f t="shared" si="169"/>
        <v/>
      </c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</row>
    <row r="112" spans="1:190" ht="27.75" customHeight="1" x14ac:dyDescent="0.25">
      <c r="A112" s="43"/>
      <c r="B112" s="550" t="s">
        <v>72</v>
      </c>
      <c r="C112" s="543" t="s">
        <v>419</v>
      </c>
      <c r="D112" s="144" t="s">
        <v>171</v>
      </c>
      <c r="E112" s="544" t="s">
        <v>173</v>
      </c>
      <c r="F112" s="213">
        <v>2337.1999999999998</v>
      </c>
      <c r="G112" s="75">
        <v>2337.1</v>
      </c>
      <c r="H112" s="464">
        <v>178.1</v>
      </c>
      <c r="I112" s="73">
        <f>H112/H6</f>
        <v>5.7432826810843143E-4</v>
      </c>
      <c r="J112" s="74">
        <f t="shared" si="253"/>
        <v>-2159</v>
      </c>
      <c r="K112" s="92">
        <f t="shared" si="251"/>
        <v>7.6205553891575031E-2</v>
      </c>
      <c r="L112" s="184"/>
      <c r="M112" s="464"/>
      <c r="N112" s="75"/>
      <c r="O112" s="464"/>
      <c r="P112" s="79">
        <f t="shared" ref="P112:P114" si="259">O112-N112</f>
        <v>0</v>
      </c>
      <c r="Q112" s="289"/>
      <c r="R112" s="213">
        <f t="shared" si="254"/>
        <v>2337.1999999999998</v>
      </c>
      <c r="S112" s="464">
        <f t="shared" si="255"/>
        <v>2337.1999999999998</v>
      </c>
      <c r="T112" s="75">
        <f t="shared" si="256"/>
        <v>2337.1</v>
      </c>
      <c r="U112" s="75">
        <f t="shared" si="257"/>
        <v>178.1</v>
      </c>
      <c r="V112" s="75">
        <f t="shared" si="258"/>
        <v>-2159</v>
      </c>
      <c r="W112" s="92">
        <f t="shared" si="206"/>
        <v>7.6205553891575031E-2</v>
      </c>
      <c r="X112" s="15"/>
      <c r="Y112" s="382" t="str">
        <f t="shared" si="168"/>
        <v/>
      </c>
      <c r="Z112" s="382" t="str">
        <f t="shared" si="169"/>
        <v/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190" ht="21.75" customHeight="1" x14ac:dyDescent="0.25">
      <c r="A113" s="44"/>
      <c r="B113" s="551" t="s">
        <v>26</v>
      </c>
      <c r="C113" s="144" t="s">
        <v>369</v>
      </c>
      <c r="D113" s="144" t="s">
        <v>171</v>
      </c>
      <c r="E113" s="345" t="s">
        <v>370</v>
      </c>
      <c r="F113" s="517">
        <v>14302.7</v>
      </c>
      <c r="G113" s="76">
        <v>12529.8</v>
      </c>
      <c r="H113" s="457">
        <v>10700.4</v>
      </c>
      <c r="I113" s="81">
        <f>H113/H6</f>
        <v>3.4506132510204714E-2</v>
      </c>
      <c r="J113" s="78">
        <f t="shared" si="253"/>
        <v>-1829.3999999999996</v>
      </c>
      <c r="K113" s="92">
        <f>H113/G113</f>
        <v>0.85399607336110717</v>
      </c>
      <c r="L113" s="212">
        <v>3027.3</v>
      </c>
      <c r="M113" s="387">
        <v>3590.8</v>
      </c>
      <c r="N113" s="79">
        <v>3590.8</v>
      </c>
      <c r="O113" s="387">
        <v>2336.8000000000002</v>
      </c>
      <c r="P113" s="79">
        <f t="shared" si="259"/>
        <v>-1254</v>
      </c>
      <c r="Q113" s="289">
        <f>O113/N113</f>
        <v>0.65077420073521219</v>
      </c>
      <c r="R113" s="212">
        <f t="shared" si="254"/>
        <v>17330</v>
      </c>
      <c r="S113" s="387">
        <f t="shared" si="255"/>
        <v>17893.5</v>
      </c>
      <c r="T113" s="79">
        <f t="shared" si="256"/>
        <v>16120.599999999999</v>
      </c>
      <c r="U113" s="79">
        <f t="shared" si="257"/>
        <v>13037.2</v>
      </c>
      <c r="V113" s="79">
        <f t="shared" si="258"/>
        <v>-3083.3999999999978</v>
      </c>
      <c r="W113" s="92">
        <f t="shared" si="206"/>
        <v>0.80872920362765666</v>
      </c>
      <c r="X113" s="15"/>
      <c r="Y113" s="382" t="str">
        <f t="shared" ref="Y113:Y114" si="260">IF(J113&lt;=0,"",IF(J113&gt;0,"НІ"))</f>
        <v/>
      </c>
      <c r="Z113" s="382" t="str">
        <f t="shared" ref="Z113:Z114" si="261">IF(P113&lt;=0,"",IF(P113&gt;0,"НІ"))</f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190" ht="76.150000000000006" customHeight="1" x14ac:dyDescent="0.25">
      <c r="A114" s="44"/>
      <c r="B114" s="551" t="s">
        <v>26</v>
      </c>
      <c r="C114" s="144" t="s">
        <v>401</v>
      </c>
      <c r="D114" s="144" t="s">
        <v>263</v>
      </c>
      <c r="E114" s="345" t="s">
        <v>260</v>
      </c>
      <c r="F114" s="517">
        <v>24135.3</v>
      </c>
      <c r="G114" s="76">
        <v>24135.3</v>
      </c>
      <c r="H114" s="592">
        <v>24135.3</v>
      </c>
      <c r="I114" s="77">
        <f>H114/H6</f>
        <v>7.7830348395718285E-2</v>
      </c>
      <c r="J114" s="78">
        <f t="shared" si="253"/>
        <v>0</v>
      </c>
      <c r="K114" s="181">
        <f>H114/G114</f>
        <v>1</v>
      </c>
      <c r="L114" s="212"/>
      <c r="M114" s="387"/>
      <c r="N114" s="83"/>
      <c r="O114" s="467"/>
      <c r="P114" s="79">
        <f t="shared" si="259"/>
        <v>0</v>
      </c>
      <c r="Q114" s="289" t="e">
        <f>O114/N114</f>
        <v>#DIV/0!</v>
      </c>
      <c r="R114" s="212">
        <f t="shared" si="254"/>
        <v>24135.3</v>
      </c>
      <c r="S114" s="387">
        <f t="shared" si="255"/>
        <v>24135.3</v>
      </c>
      <c r="T114" s="79">
        <f t="shared" si="256"/>
        <v>24135.3</v>
      </c>
      <c r="U114" s="88">
        <f t="shared" si="257"/>
        <v>24135.3</v>
      </c>
      <c r="V114" s="79">
        <f t="shared" si="258"/>
        <v>0</v>
      </c>
      <c r="W114" s="92">
        <f t="shared" si="206"/>
        <v>1</v>
      </c>
      <c r="X114" s="15"/>
      <c r="Y114" s="382" t="str">
        <f t="shared" si="260"/>
        <v/>
      </c>
      <c r="Z114" s="382" t="str">
        <f t="shared" si="261"/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190" ht="31.5" customHeight="1" thickBot="1" x14ac:dyDescent="0.3">
      <c r="A115" s="44"/>
      <c r="B115" s="551" t="s">
        <v>26</v>
      </c>
      <c r="C115" s="144" t="s">
        <v>446</v>
      </c>
      <c r="D115" s="144" t="s">
        <v>169</v>
      </c>
      <c r="E115" s="345" t="s">
        <v>447</v>
      </c>
      <c r="F115" s="517"/>
      <c r="G115" s="534"/>
      <c r="H115" s="607"/>
      <c r="I115" s="679">
        <f>H115/H6</f>
        <v>0</v>
      </c>
      <c r="J115" s="108">
        <f t="shared" si="166"/>
        <v>0</v>
      </c>
      <c r="K115" s="93" t="e">
        <f>H115/G115</f>
        <v>#DIV/0!</v>
      </c>
      <c r="L115" s="294">
        <v>1000</v>
      </c>
      <c r="M115" s="474">
        <v>1000</v>
      </c>
      <c r="N115" s="90"/>
      <c r="O115" s="468"/>
      <c r="P115" s="79">
        <f t="shared" si="214"/>
        <v>0</v>
      </c>
      <c r="Q115" s="289" t="e">
        <f>O115/N115</f>
        <v>#DIV/0!</v>
      </c>
      <c r="R115" s="294">
        <f t="shared" si="201"/>
        <v>1000</v>
      </c>
      <c r="S115" s="474">
        <f t="shared" si="202"/>
        <v>1000</v>
      </c>
      <c r="T115" s="109">
        <f t="shared" si="203"/>
        <v>0</v>
      </c>
      <c r="U115" s="90">
        <f t="shared" si="204"/>
        <v>0</v>
      </c>
      <c r="V115" s="109">
        <f t="shared" si="205"/>
        <v>0</v>
      </c>
      <c r="W115" s="682" t="e">
        <f t="shared" si="206"/>
        <v>#DIV/0!</v>
      </c>
      <c r="X115" s="15"/>
      <c r="Y115" s="382" t="str">
        <f t="shared" si="168"/>
        <v/>
      </c>
      <c r="Z115" s="382" t="str">
        <f t="shared" si="169"/>
        <v/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190" s="59" customFormat="1" ht="18.75" hidden="1" customHeight="1" x14ac:dyDescent="0.25">
      <c r="A116" s="44"/>
      <c r="B116" s="551"/>
      <c r="C116" s="28"/>
      <c r="D116" s="28"/>
      <c r="E116" s="154" t="s">
        <v>176</v>
      </c>
      <c r="F116" s="230"/>
      <c r="G116" s="206"/>
      <c r="H116" s="591"/>
      <c r="I116" s="73">
        <f>H116/H6</f>
        <v>0</v>
      </c>
      <c r="J116" s="74">
        <f>H116-G116</f>
        <v>0</v>
      </c>
      <c r="K116" s="91" t="e">
        <f>H116/G116</f>
        <v>#DIV/0!</v>
      </c>
      <c r="L116" s="184"/>
      <c r="M116" s="464"/>
      <c r="N116" s="75"/>
      <c r="O116" s="464"/>
      <c r="P116" s="79">
        <f t="shared" si="214"/>
        <v>0</v>
      </c>
      <c r="Q116" s="228"/>
      <c r="R116" s="213">
        <f t="shared" si="201"/>
        <v>0</v>
      </c>
      <c r="S116" s="464">
        <f t="shared" si="202"/>
        <v>0</v>
      </c>
      <c r="T116" s="75">
        <f t="shared" si="203"/>
        <v>0</v>
      </c>
      <c r="U116" s="75">
        <f t="shared" si="204"/>
        <v>0</v>
      </c>
      <c r="V116" s="75">
        <f t="shared" si="205"/>
        <v>0</v>
      </c>
      <c r="W116" s="94" t="e">
        <f t="shared" si="206"/>
        <v>#DIV/0!</v>
      </c>
      <c r="X116" s="56"/>
      <c r="Y116" s="382" t="str">
        <f t="shared" si="168"/>
        <v/>
      </c>
      <c r="Z116" s="382" t="str">
        <f t="shared" si="169"/>
        <v/>
      </c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</row>
    <row r="117" spans="1:190" ht="18.75" hidden="1" customHeight="1" x14ac:dyDescent="0.25">
      <c r="A117" s="44"/>
      <c r="B117" s="551"/>
      <c r="C117" s="28"/>
      <c r="D117" s="28"/>
      <c r="E117" s="160" t="s">
        <v>80</v>
      </c>
      <c r="F117" s="230"/>
      <c r="G117" s="76"/>
      <c r="H117" s="457"/>
      <c r="I117" s="77"/>
      <c r="J117" s="74">
        <f t="shared" si="166"/>
        <v>0</v>
      </c>
      <c r="K117" s="103"/>
      <c r="L117" s="80"/>
      <c r="M117" s="387"/>
      <c r="N117" s="79"/>
      <c r="O117" s="387"/>
      <c r="P117" s="79">
        <f t="shared" ref="P117:P122" si="262">O117-N117</f>
        <v>0</v>
      </c>
      <c r="Q117" s="289" t="e">
        <f t="shared" si="252"/>
        <v>#DIV/0!</v>
      </c>
      <c r="R117" s="213">
        <f t="shared" si="201"/>
        <v>0</v>
      </c>
      <c r="S117" s="387">
        <f t="shared" si="202"/>
        <v>0</v>
      </c>
      <c r="T117" s="79">
        <f t="shared" si="203"/>
        <v>0</v>
      </c>
      <c r="U117" s="79">
        <f t="shared" si="204"/>
        <v>0</v>
      </c>
      <c r="V117" s="79">
        <f t="shared" si="205"/>
        <v>0</v>
      </c>
      <c r="W117" s="94" t="e">
        <f t="shared" si="206"/>
        <v>#DIV/0!</v>
      </c>
      <c r="X117" s="15"/>
      <c r="Y117" s="382" t="str">
        <f t="shared" si="168"/>
        <v/>
      </c>
      <c r="Z117" s="382" t="str">
        <f t="shared" si="169"/>
        <v/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190" s="5" customFormat="1" ht="34.5" hidden="1" customHeight="1" x14ac:dyDescent="0.25">
      <c r="A118" s="44"/>
      <c r="B118" s="551" t="s">
        <v>114</v>
      </c>
      <c r="C118" s="144" t="s">
        <v>172</v>
      </c>
      <c r="D118" s="144" t="s">
        <v>171</v>
      </c>
      <c r="E118" s="345" t="s">
        <v>173</v>
      </c>
      <c r="F118" s="230"/>
      <c r="G118" s="76"/>
      <c r="H118" s="457"/>
      <c r="I118" s="77">
        <f>H118/H6</f>
        <v>0</v>
      </c>
      <c r="J118" s="78">
        <f t="shared" si="166"/>
        <v>0</v>
      </c>
      <c r="K118" s="92" t="e">
        <f>H118/G118</f>
        <v>#DIV/0!</v>
      </c>
      <c r="L118" s="80"/>
      <c r="M118" s="387"/>
      <c r="N118" s="79"/>
      <c r="O118" s="387"/>
      <c r="P118" s="79">
        <f t="shared" si="262"/>
        <v>0</v>
      </c>
      <c r="Q118" s="289"/>
      <c r="R118" s="212">
        <f t="shared" si="201"/>
        <v>0</v>
      </c>
      <c r="S118" s="387">
        <f t="shared" si="202"/>
        <v>0</v>
      </c>
      <c r="T118" s="79">
        <f t="shared" si="203"/>
        <v>0</v>
      </c>
      <c r="U118" s="79">
        <f t="shared" si="204"/>
        <v>0</v>
      </c>
      <c r="V118" s="79">
        <f t="shared" si="205"/>
        <v>0</v>
      </c>
      <c r="W118" s="94" t="e">
        <f t="shared" si="206"/>
        <v>#DIV/0!</v>
      </c>
      <c r="X118" s="15"/>
      <c r="Y118" s="382" t="str">
        <f t="shared" si="168"/>
        <v/>
      </c>
      <c r="Z118" s="382" t="str">
        <f t="shared" si="169"/>
        <v/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</row>
    <row r="119" spans="1:190" s="5" customFormat="1" ht="21.75" hidden="1" customHeight="1" x14ac:dyDescent="0.25">
      <c r="A119" s="44"/>
      <c r="B119" s="551" t="s">
        <v>114</v>
      </c>
      <c r="C119" s="144" t="s">
        <v>291</v>
      </c>
      <c r="D119" s="144" t="s">
        <v>171</v>
      </c>
      <c r="E119" s="311" t="s">
        <v>292</v>
      </c>
      <c r="F119" s="230"/>
      <c r="G119" s="76"/>
      <c r="H119" s="457"/>
      <c r="I119" s="77">
        <f>H119/H6</f>
        <v>0</v>
      </c>
      <c r="J119" s="78">
        <f t="shared" ref="J119" si="263">H119-G119</f>
        <v>0</v>
      </c>
      <c r="K119" s="92" t="e">
        <f>H119/G119</f>
        <v>#DIV/0!</v>
      </c>
      <c r="L119" s="80"/>
      <c r="M119" s="387"/>
      <c r="N119" s="79"/>
      <c r="O119" s="387"/>
      <c r="P119" s="79">
        <f t="shared" ref="P119" si="264">O119-N119</f>
        <v>0</v>
      </c>
      <c r="Q119" s="289"/>
      <c r="R119" s="212">
        <f t="shared" ref="R119" si="265">SUM(F119,L119)</f>
        <v>0</v>
      </c>
      <c r="S119" s="387">
        <f t="shared" ref="S119" si="266">SUM(F119,M119)</f>
        <v>0</v>
      </c>
      <c r="T119" s="79">
        <f t="shared" ref="T119" si="267">SUM(G119,N119)</f>
        <v>0</v>
      </c>
      <c r="U119" s="79">
        <f t="shared" ref="U119" si="268">SUM(H119,O119)</f>
        <v>0</v>
      </c>
      <c r="V119" s="79">
        <f t="shared" ref="V119" si="269">U119-T119</f>
        <v>0</v>
      </c>
      <c r="W119" s="94" t="e">
        <f t="shared" si="206"/>
        <v>#DIV/0!</v>
      </c>
      <c r="X119" s="15"/>
      <c r="Y119" s="382" t="str">
        <f t="shared" ref="Y119" si="270">IF(J119&lt;=0,"",IF(J119&gt;0,"НІ"))</f>
        <v/>
      </c>
      <c r="Z119" s="382" t="str">
        <f t="shared" ref="Z119" si="271">IF(P119&lt;=0,"",IF(P119&gt;0,"НІ"))</f>
        <v/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</row>
    <row r="120" spans="1:190" ht="51" hidden="1" customHeight="1" x14ac:dyDescent="0.25">
      <c r="A120" s="44"/>
      <c r="B120" s="551" t="s">
        <v>27</v>
      </c>
      <c r="C120" s="28" t="s">
        <v>271</v>
      </c>
      <c r="D120" s="28" t="s">
        <v>171</v>
      </c>
      <c r="E120" s="337" t="s">
        <v>272</v>
      </c>
      <c r="F120" s="212"/>
      <c r="G120" s="79"/>
      <c r="H120" s="457"/>
      <c r="I120" s="77">
        <f>H120/H6</f>
        <v>0</v>
      </c>
      <c r="J120" s="78">
        <f t="shared" ref="J120" si="272">H120-G120</f>
        <v>0</v>
      </c>
      <c r="K120" s="92" t="e">
        <f>H120/G120</f>
        <v>#DIV/0!</v>
      </c>
      <c r="L120" s="80"/>
      <c r="M120" s="387"/>
      <c r="N120" s="79"/>
      <c r="O120" s="387"/>
      <c r="P120" s="79">
        <f t="shared" ref="P120" si="273">O120-N120</f>
        <v>0</v>
      </c>
      <c r="Q120" s="289"/>
      <c r="R120" s="212">
        <f t="shared" ref="R120" si="274">SUM(F120,L120)</f>
        <v>0</v>
      </c>
      <c r="S120" s="387">
        <f t="shared" ref="S120" si="275">SUM(F120,M120)</f>
        <v>0</v>
      </c>
      <c r="T120" s="79">
        <f t="shared" ref="T120" si="276">SUM(G120,N120)</f>
        <v>0</v>
      </c>
      <c r="U120" s="79">
        <f t="shared" ref="U120" si="277">SUM(H120,O120)</f>
        <v>0</v>
      </c>
      <c r="V120" s="79">
        <f t="shared" ref="V120" si="278">U120-T120</f>
        <v>0</v>
      </c>
      <c r="W120" s="94" t="e">
        <f t="shared" si="206"/>
        <v>#DIV/0!</v>
      </c>
      <c r="X120" s="15"/>
      <c r="Y120" s="382" t="str">
        <f t="shared" si="168"/>
        <v/>
      </c>
      <c r="Z120" s="382" t="str">
        <f t="shared" si="169"/>
        <v/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190" ht="77.25" hidden="1" customHeight="1" x14ac:dyDescent="0.25">
      <c r="A121" s="44"/>
      <c r="B121" s="551" t="s">
        <v>262</v>
      </c>
      <c r="C121" s="28" t="s">
        <v>261</v>
      </c>
      <c r="D121" s="28" t="s">
        <v>263</v>
      </c>
      <c r="E121" s="346" t="s">
        <v>260</v>
      </c>
      <c r="F121" s="212"/>
      <c r="G121" s="79"/>
      <c r="H121" s="457"/>
      <c r="I121" s="77">
        <f>H121/H6</f>
        <v>0</v>
      </c>
      <c r="J121" s="78">
        <f t="shared" si="166"/>
        <v>0</v>
      </c>
      <c r="K121" s="92" t="e">
        <f>H121/G121</f>
        <v>#DIV/0!</v>
      </c>
      <c r="L121" s="80"/>
      <c r="M121" s="387"/>
      <c r="N121" s="79"/>
      <c r="O121" s="457"/>
      <c r="P121" s="79">
        <f t="shared" si="262"/>
        <v>0</v>
      </c>
      <c r="Q121" s="289"/>
      <c r="R121" s="212">
        <f t="shared" si="201"/>
        <v>0</v>
      </c>
      <c r="S121" s="387">
        <f t="shared" si="202"/>
        <v>0</v>
      </c>
      <c r="T121" s="79">
        <f t="shared" si="203"/>
        <v>0</v>
      </c>
      <c r="U121" s="79">
        <f t="shared" si="204"/>
        <v>0</v>
      </c>
      <c r="V121" s="79">
        <f t="shared" si="205"/>
        <v>0</v>
      </c>
      <c r="W121" s="94" t="e">
        <f t="shared" si="206"/>
        <v>#DIV/0!</v>
      </c>
      <c r="X121" s="15"/>
      <c r="Y121" s="382" t="str">
        <f t="shared" si="168"/>
        <v/>
      </c>
      <c r="Z121" s="382" t="str">
        <f t="shared" si="169"/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190" ht="135.75" hidden="1" customHeight="1" x14ac:dyDescent="0.25">
      <c r="A122" s="46"/>
      <c r="B122" s="554" t="s">
        <v>28</v>
      </c>
      <c r="C122" s="41" t="s">
        <v>278</v>
      </c>
      <c r="D122" s="41" t="s">
        <v>263</v>
      </c>
      <c r="E122" s="350" t="s">
        <v>282</v>
      </c>
      <c r="F122" s="349"/>
      <c r="G122" s="219"/>
      <c r="H122" s="592"/>
      <c r="I122" s="97">
        <f>H122/H6</f>
        <v>0</v>
      </c>
      <c r="J122" s="82">
        <f t="shared" si="166"/>
        <v>0</v>
      </c>
      <c r="K122" s="181" t="e">
        <f>H122/G122</f>
        <v>#DIV/0!</v>
      </c>
      <c r="L122" s="328"/>
      <c r="M122" s="328"/>
      <c r="N122" s="328"/>
      <c r="O122" s="592"/>
      <c r="P122" s="83">
        <f t="shared" si="262"/>
        <v>0</v>
      </c>
      <c r="Q122" s="289" t="e">
        <f t="shared" ref="Q122:Q136" si="279">O122/N122</f>
        <v>#DIV/0!</v>
      </c>
      <c r="R122" s="273">
        <f t="shared" si="201"/>
        <v>0</v>
      </c>
      <c r="S122" s="467">
        <f t="shared" si="202"/>
        <v>0</v>
      </c>
      <c r="T122" s="83">
        <f t="shared" si="203"/>
        <v>0</v>
      </c>
      <c r="U122" s="83">
        <f t="shared" si="204"/>
        <v>0</v>
      </c>
      <c r="V122" s="83">
        <f t="shared" si="205"/>
        <v>0</v>
      </c>
      <c r="W122" s="94" t="e">
        <f t="shared" si="206"/>
        <v>#DIV/0!</v>
      </c>
      <c r="X122" s="15"/>
      <c r="Y122" s="382" t="str">
        <f t="shared" si="168"/>
        <v/>
      </c>
      <c r="Z122" s="382" t="str">
        <f t="shared" si="169"/>
        <v/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190" s="53" customFormat="1" ht="27.75" hidden="1" customHeight="1" thickBot="1" x14ac:dyDescent="0.3">
      <c r="A123" s="49">
        <v>9</v>
      </c>
      <c r="B123" s="555">
        <v>150101</v>
      </c>
      <c r="C123" s="167" t="s">
        <v>178</v>
      </c>
      <c r="D123" s="231" t="s">
        <v>179</v>
      </c>
      <c r="E123" s="347" t="s">
        <v>180</v>
      </c>
      <c r="F123" s="275"/>
      <c r="G123" s="232"/>
      <c r="H123" s="593">
        <v>0</v>
      </c>
      <c r="I123" s="118"/>
      <c r="J123" s="87">
        <f t="shared" si="166"/>
        <v>0</v>
      </c>
      <c r="K123" s="100"/>
      <c r="L123" s="326">
        <f>SUM(L124:L140)</f>
        <v>0</v>
      </c>
      <c r="M123" s="469">
        <f>SUM(M124:M140)</f>
        <v>0</v>
      </c>
      <c r="N123" s="84">
        <f>SUM(N124:N140)</f>
        <v>0</v>
      </c>
      <c r="O123" s="469">
        <f>SUM(O124:O140)</f>
        <v>0</v>
      </c>
      <c r="P123" s="84">
        <f t="shared" ref="P123:P171" si="280">O123-N123</f>
        <v>0</v>
      </c>
      <c r="Q123" s="226" t="e">
        <f t="shared" si="279"/>
        <v>#DIV/0!</v>
      </c>
      <c r="R123" s="215">
        <f t="shared" si="201"/>
        <v>0</v>
      </c>
      <c r="S123" s="469">
        <f t="shared" si="202"/>
        <v>0</v>
      </c>
      <c r="T123" s="84">
        <f t="shared" si="203"/>
        <v>0</v>
      </c>
      <c r="U123" s="84">
        <f t="shared" si="204"/>
        <v>0</v>
      </c>
      <c r="V123" s="84">
        <f t="shared" si="205"/>
        <v>0</v>
      </c>
      <c r="W123" s="94" t="e">
        <f t="shared" si="206"/>
        <v>#DIV/0!</v>
      </c>
      <c r="X123" s="25"/>
      <c r="Y123" s="382" t="str">
        <f t="shared" si="168"/>
        <v/>
      </c>
      <c r="Z123" s="382" t="str">
        <f t="shared" si="169"/>
        <v/>
      </c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</row>
    <row r="124" spans="1:190" ht="28.5" hidden="1" customHeight="1" x14ac:dyDescent="0.25">
      <c r="A124" s="43"/>
      <c r="B124" s="556"/>
      <c r="C124" s="37"/>
      <c r="D124" s="37"/>
      <c r="E124" s="267" t="s">
        <v>87</v>
      </c>
      <c r="F124" s="276"/>
      <c r="G124" s="190"/>
      <c r="H124" s="594"/>
      <c r="I124" s="101"/>
      <c r="J124" s="74">
        <f t="shared" si="166"/>
        <v>0</v>
      </c>
      <c r="K124" s="116"/>
      <c r="L124" s="184"/>
      <c r="M124" s="464"/>
      <c r="N124" s="75"/>
      <c r="O124" s="464"/>
      <c r="P124" s="75">
        <f t="shared" si="280"/>
        <v>0</v>
      </c>
      <c r="Q124" s="228" t="e">
        <f t="shared" si="279"/>
        <v>#DIV/0!</v>
      </c>
      <c r="R124" s="213">
        <f t="shared" si="201"/>
        <v>0</v>
      </c>
      <c r="S124" s="464">
        <f t="shared" si="202"/>
        <v>0</v>
      </c>
      <c r="T124" s="75">
        <f t="shared" si="203"/>
        <v>0</v>
      </c>
      <c r="U124" s="75">
        <f t="shared" si="204"/>
        <v>0</v>
      </c>
      <c r="V124" s="75">
        <f t="shared" si="205"/>
        <v>0</v>
      </c>
      <c r="W124" s="94" t="e">
        <f t="shared" si="206"/>
        <v>#DIV/0!</v>
      </c>
      <c r="X124" s="15"/>
      <c r="Y124" s="382" t="str">
        <f t="shared" si="168"/>
        <v/>
      </c>
      <c r="Z124" s="382" t="str">
        <f t="shared" si="169"/>
        <v/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190" s="3" customFormat="1" ht="28.5" hidden="1" customHeight="1" x14ac:dyDescent="0.25">
      <c r="A125" s="44"/>
      <c r="B125" s="557"/>
      <c r="C125" s="27"/>
      <c r="D125" s="27"/>
      <c r="E125" s="266" t="s">
        <v>86</v>
      </c>
      <c r="F125" s="277"/>
      <c r="G125" s="191"/>
      <c r="H125" s="595"/>
      <c r="I125" s="102"/>
      <c r="J125" s="74">
        <f t="shared" si="166"/>
        <v>0</v>
      </c>
      <c r="K125" s="103"/>
      <c r="L125" s="80"/>
      <c r="M125" s="387"/>
      <c r="N125" s="79"/>
      <c r="O125" s="387"/>
      <c r="P125" s="79">
        <f t="shared" si="280"/>
        <v>0</v>
      </c>
      <c r="Q125" s="289" t="e">
        <f t="shared" si="279"/>
        <v>#DIV/0!</v>
      </c>
      <c r="R125" s="213">
        <f t="shared" si="201"/>
        <v>0</v>
      </c>
      <c r="S125" s="387">
        <f t="shared" si="202"/>
        <v>0</v>
      </c>
      <c r="T125" s="79">
        <f t="shared" si="203"/>
        <v>0</v>
      </c>
      <c r="U125" s="79">
        <f t="shared" si="204"/>
        <v>0</v>
      </c>
      <c r="V125" s="79">
        <f t="shared" si="205"/>
        <v>0</v>
      </c>
      <c r="W125" s="94" t="e">
        <f t="shared" si="206"/>
        <v>#DIV/0!</v>
      </c>
      <c r="X125" s="15"/>
      <c r="Y125" s="382" t="str">
        <f t="shared" si="168"/>
        <v/>
      </c>
      <c r="Z125" s="382" t="str">
        <f t="shared" si="169"/>
        <v/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190" s="3" customFormat="1" ht="28.5" hidden="1" customHeight="1" x14ac:dyDescent="0.25">
      <c r="A126" s="44"/>
      <c r="B126" s="557"/>
      <c r="C126" s="27"/>
      <c r="D126" s="27"/>
      <c r="E126" s="254" t="s">
        <v>112</v>
      </c>
      <c r="F126" s="277"/>
      <c r="G126" s="191"/>
      <c r="H126" s="595"/>
      <c r="I126" s="102"/>
      <c r="J126" s="78">
        <f t="shared" si="166"/>
        <v>0</v>
      </c>
      <c r="K126" s="103"/>
      <c r="L126" s="80"/>
      <c r="M126" s="387"/>
      <c r="N126" s="79"/>
      <c r="O126" s="387"/>
      <c r="P126" s="79">
        <f>O126-N126</f>
        <v>0</v>
      </c>
      <c r="Q126" s="289" t="e">
        <f>O126/N126</f>
        <v>#DIV/0!</v>
      </c>
      <c r="R126" s="212">
        <f t="shared" si="201"/>
        <v>0</v>
      </c>
      <c r="S126" s="387">
        <f t="shared" si="202"/>
        <v>0</v>
      </c>
      <c r="T126" s="79">
        <f t="shared" si="203"/>
        <v>0</v>
      </c>
      <c r="U126" s="79">
        <f t="shared" si="204"/>
        <v>0</v>
      </c>
      <c r="V126" s="79">
        <f t="shared" si="205"/>
        <v>0</v>
      </c>
      <c r="W126" s="94" t="e">
        <f t="shared" si="206"/>
        <v>#DIV/0!</v>
      </c>
      <c r="X126" s="15"/>
      <c r="Y126" s="382" t="str">
        <f t="shared" si="168"/>
        <v/>
      </c>
      <c r="Z126" s="382" t="str">
        <f t="shared" si="169"/>
        <v/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190" s="24" customFormat="1" ht="28.5" hidden="1" customHeight="1" x14ac:dyDescent="0.25">
      <c r="A127" s="45"/>
      <c r="B127" s="558"/>
      <c r="C127" s="38"/>
      <c r="D127" s="38"/>
      <c r="E127" s="252" t="s">
        <v>117</v>
      </c>
      <c r="F127" s="278"/>
      <c r="G127" s="105"/>
      <c r="H127" s="596"/>
      <c r="I127" s="106"/>
      <c r="J127" s="89">
        <f t="shared" si="166"/>
        <v>0</v>
      </c>
      <c r="K127" s="107"/>
      <c r="L127" s="80"/>
      <c r="M127" s="387"/>
      <c r="N127" s="79"/>
      <c r="O127" s="387"/>
      <c r="P127" s="79">
        <f t="shared" si="280"/>
        <v>0</v>
      </c>
      <c r="Q127" s="289" t="e">
        <f t="shared" si="279"/>
        <v>#DIV/0!</v>
      </c>
      <c r="R127" s="213">
        <f t="shared" si="201"/>
        <v>0</v>
      </c>
      <c r="S127" s="464">
        <f t="shared" si="202"/>
        <v>0</v>
      </c>
      <c r="T127" s="75">
        <f t="shared" si="203"/>
        <v>0</v>
      </c>
      <c r="U127" s="75">
        <f t="shared" si="204"/>
        <v>0</v>
      </c>
      <c r="V127" s="75">
        <f t="shared" si="205"/>
        <v>0</v>
      </c>
      <c r="W127" s="94" t="e">
        <f t="shared" si="206"/>
        <v>#DIV/0!</v>
      </c>
      <c r="X127" s="15"/>
      <c r="Y127" s="382" t="str">
        <f t="shared" si="168"/>
        <v/>
      </c>
      <c r="Z127" s="382" t="str">
        <f t="shared" si="169"/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190" s="24" customFormat="1" ht="44.25" hidden="1" customHeight="1" x14ac:dyDescent="0.25">
      <c r="A128" s="43"/>
      <c r="B128" s="556"/>
      <c r="C128" s="37"/>
      <c r="D128" s="37"/>
      <c r="E128" s="154" t="s">
        <v>320</v>
      </c>
      <c r="F128" s="276"/>
      <c r="G128" s="190"/>
      <c r="H128" s="594"/>
      <c r="I128" s="101"/>
      <c r="J128" s="74"/>
      <c r="K128" s="116"/>
      <c r="L128" s="80"/>
      <c r="M128" s="387"/>
      <c r="N128" s="79"/>
      <c r="O128" s="387"/>
      <c r="P128" s="79">
        <f>O128-N128</f>
        <v>0</v>
      </c>
      <c r="Q128" s="289" t="e">
        <f t="shared" si="279"/>
        <v>#DIV/0!</v>
      </c>
      <c r="R128" s="274">
        <f t="shared" ref="R128" si="281">SUM(F128,L128)</f>
        <v>0</v>
      </c>
      <c r="S128" s="387">
        <f t="shared" ref="S128" si="282">SUM(F128,M128)</f>
        <v>0</v>
      </c>
      <c r="T128" s="79">
        <f t="shared" ref="T128" si="283">SUM(G128,N128)</f>
        <v>0</v>
      </c>
      <c r="U128" s="88">
        <f t="shared" ref="U128" si="284">SUM(H128,O128)</f>
        <v>0</v>
      </c>
      <c r="V128" s="79">
        <f t="shared" ref="V128" si="285">U128-T128</f>
        <v>0</v>
      </c>
      <c r="W128" s="94" t="e">
        <f t="shared" si="206"/>
        <v>#DIV/0!</v>
      </c>
      <c r="X128" s="15"/>
      <c r="Y128" s="382"/>
      <c r="Z128" s="382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190" s="24" customFormat="1" ht="31.5" hidden="1" customHeight="1" x14ac:dyDescent="0.25">
      <c r="A129" s="43"/>
      <c r="B129" s="556"/>
      <c r="C129" s="37"/>
      <c r="D129" s="37"/>
      <c r="E129" s="386" t="s">
        <v>302</v>
      </c>
      <c r="F129" s="276"/>
      <c r="G129" s="190"/>
      <c r="H129" s="594"/>
      <c r="I129" s="101"/>
      <c r="J129" s="74"/>
      <c r="K129" s="116"/>
      <c r="L129" s="80"/>
      <c r="M129" s="387"/>
      <c r="N129" s="79"/>
      <c r="O129" s="387"/>
      <c r="P129" s="79">
        <f>O129-N129</f>
        <v>0</v>
      </c>
      <c r="Q129" s="289" t="e">
        <f t="shared" ref="Q129" si="286">O129/N129</f>
        <v>#DIV/0!</v>
      </c>
      <c r="R129" s="274">
        <f t="shared" ref="R129" si="287">SUM(F129,L129)</f>
        <v>0</v>
      </c>
      <c r="S129" s="387">
        <f t="shared" ref="S129" si="288">SUM(F129,M129)</f>
        <v>0</v>
      </c>
      <c r="T129" s="79">
        <f t="shared" ref="T129" si="289">SUM(G129,N129)</f>
        <v>0</v>
      </c>
      <c r="U129" s="88">
        <f t="shared" ref="U129" si="290">SUM(H129,O129)</f>
        <v>0</v>
      </c>
      <c r="V129" s="79">
        <f t="shared" ref="V129" si="291">U129-T129</f>
        <v>0</v>
      </c>
      <c r="W129" s="94" t="e">
        <f t="shared" si="206"/>
        <v>#DIV/0!</v>
      </c>
      <c r="X129" s="15"/>
      <c r="Y129" s="382"/>
      <c r="Z129" s="382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190" s="3" customFormat="1" ht="21" hidden="1" customHeight="1" x14ac:dyDescent="0.25">
      <c r="A130" s="43"/>
      <c r="B130" s="556"/>
      <c r="C130" s="37"/>
      <c r="D130" s="37"/>
      <c r="E130" s="267" t="s">
        <v>298</v>
      </c>
      <c r="F130" s="276"/>
      <c r="G130" s="190"/>
      <c r="H130" s="594"/>
      <c r="I130" s="101"/>
      <c r="J130" s="74">
        <f t="shared" si="166"/>
        <v>0</v>
      </c>
      <c r="K130" s="116"/>
      <c r="L130" s="80"/>
      <c r="M130" s="387"/>
      <c r="N130" s="79"/>
      <c r="O130" s="387"/>
      <c r="P130" s="79">
        <f>O130-N130</f>
        <v>0</v>
      </c>
      <c r="Q130" s="289" t="e">
        <f t="shared" si="279"/>
        <v>#DIV/0!</v>
      </c>
      <c r="R130" s="212">
        <f>SUM(F130,L130)</f>
        <v>0</v>
      </c>
      <c r="S130" s="464">
        <f>SUM(F130,M130)</f>
        <v>0</v>
      </c>
      <c r="T130" s="75">
        <f t="shared" si="203"/>
        <v>0</v>
      </c>
      <c r="U130" s="79">
        <f t="shared" si="204"/>
        <v>0</v>
      </c>
      <c r="V130" s="75">
        <f t="shared" si="205"/>
        <v>0</v>
      </c>
      <c r="W130" s="94" t="e">
        <f t="shared" si="206"/>
        <v>#DIV/0!</v>
      </c>
      <c r="X130" s="15"/>
      <c r="Y130" s="382" t="str">
        <f t="shared" si="168"/>
        <v/>
      </c>
      <c r="Z130" s="382" t="str">
        <f t="shared" si="169"/>
        <v/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190" ht="18.75" hidden="1" customHeight="1" x14ac:dyDescent="0.25">
      <c r="A131" s="43"/>
      <c r="B131" s="556"/>
      <c r="C131" s="37"/>
      <c r="D131" s="37"/>
      <c r="E131" s="153" t="s">
        <v>125</v>
      </c>
      <c r="F131" s="192"/>
      <c r="G131" s="190"/>
      <c r="H131" s="594"/>
      <c r="I131" s="101"/>
      <c r="J131" s="74">
        <f t="shared" si="166"/>
        <v>0</v>
      </c>
      <c r="K131" s="116"/>
      <c r="L131" s="184"/>
      <c r="M131" s="464"/>
      <c r="N131" s="75"/>
      <c r="O131" s="464"/>
      <c r="P131" s="75">
        <f t="shared" si="280"/>
        <v>0</v>
      </c>
      <c r="Q131" s="228" t="e">
        <f t="shared" si="279"/>
        <v>#DIV/0!</v>
      </c>
      <c r="R131" s="213">
        <f t="shared" si="201"/>
        <v>0</v>
      </c>
      <c r="S131" s="464">
        <f t="shared" si="202"/>
        <v>0</v>
      </c>
      <c r="T131" s="75">
        <f t="shared" si="203"/>
        <v>0</v>
      </c>
      <c r="U131" s="75">
        <f t="shared" si="204"/>
        <v>0</v>
      </c>
      <c r="V131" s="75">
        <f t="shared" si="205"/>
        <v>0</v>
      </c>
      <c r="W131" s="94" t="e">
        <f t="shared" si="206"/>
        <v>#DIV/0!</v>
      </c>
      <c r="X131" s="15"/>
      <c r="Y131" s="382" t="str">
        <f t="shared" si="168"/>
        <v/>
      </c>
      <c r="Z131" s="382" t="str">
        <f t="shared" si="169"/>
        <v/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190" ht="30" hidden="1" customHeight="1" x14ac:dyDescent="0.25">
      <c r="A132" s="44"/>
      <c r="B132" s="557"/>
      <c r="C132" s="27"/>
      <c r="D132" s="27"/>
      <c r="E132" s="233" t="s">
        <v>118</v>
      </c>
      <c r="F132" s="193"/>
      <c r="G132" s="191"/>
      <c r="H132" s="595"/>
      <c r="I132" s="102"/>
      <c r="J132" s="74">
        <f t="shared" si="166"/>
        <v>0</v>
      </c>
      <c r="K132" s="103"/>
      <c r="L132" s="80"/>
      <c r="M132" s="387"/>
      <c r="N132" s="79"/>
      <c r="O132" s="387"/>
      <c r="P132" s="79">
        <f t="shared" si="280"/>
        <v>0</v>
      </c>
      <c r="Q132" s="289" t="e">
        <f t="shared" si="279"/>
        <v>#DIV/0!</v>
      </c>
      <c r="R132" s="213">
        <f t="shared" si="201"/>
        <v>0</v>
      </c>
      <c r="S132" s="387">
        <f t="shared" si="202"/>
        <v>0</v>
      </c>
      <c r="T132" s="79">
        <f t="shared" si="203"/>
        <v>0</v>
      </c>
      <c r="U132" s="79">
        <f t="shared" si="204"/>
        <v>0</v>
      </c>
      <c r="V132" s="79">
        <f t="shared" si="205"/>
        <v>0</v>
      </c>
      <c r="W132" s="94" t="e">
        <f t="shared" si="206"/>
        <v>#DIV/0!</v>
      </c>
      <c r="X132" s="15"/>
      <c r="Y132" s="382" t="str">
        <f t="shared" si="168"/>
        <v/>
      </c>
      <c r="Z132" s="382" t="str">
        <f t="shared" si="169"/>
        <v/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190" ht="8.25" hidden="1" customHeight="1" x14ac:dyDescent="0.25">
      <c r="A133" s="44"/>
      <c r="B133" s="557"/>
      <c r="C133" s="27"/>
      <c r="D133" s="27"/>
      <c r="E133" s="160" t="s">
        <v>73</v>
      </c>
      <c r="F133" s="193"/>
      <c r="G133" s="191"/>
      <c r="H133" s="595"/>
      <c r="I133" s="102"/>
      <c r="J133" s="74">
        <f t="shared" si="166"/>
        <v>0</v>
      </c>
      <c r="K133" s="103"/>
      <c r="L133" s="80"/>
      <c r="M133" s="387"/>
      <c r="N133" s="79"/>
      <c r="O133" s="387"/>
      <c r="P133" s="79">
        <f t="shared" si="280"/>
        <v>0</v>
      </c>
      <c r="Q133" s="289" t="e">
        <f t="shared" si="279"/>
        <v>#DIV/0!</v>
      </c>
      <c r="R133" s="213">
        <f t="shared" si="201"/>
        <v>0</v>
      </c>
      <c r="S133" s="387">
        <f t="shared" si="202"/>
        <v>0</v>
      </c>
      <c r="T133" s="79">
        <f t="shared" si="203"/>
        <v>0</v>
      </c>
      <c r="U133" s="79">
        <f t="shared" si="204"/>
        <v>0</v>
      </c>
      <c r="V133" s="79">
        <f t="shared" si="205"/>
        <v>0</v>
      </c>
      <c r="W133" s="94" t="e">
        <f t="shared" si="206"/>
        <v>#DIV/0!</v>
      </c>
      <c r="X133" s="15"/>
      <c r="Y133" s="382" t="str">
        <f t="shared" si="168"/>
        <v/>
      </c>
      <c r="Z133" s="382" t="str">
        <f t="shared" si="169"/>
        <v/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190" ht="18.75" hidden="1" customHeight="1" x14ac:dyDescent="0.25">
      <c r="A134" s="44"/>
      <c r="B134" s="557"/>
      <c r="C134" s="27"/>
      <c r="D134" s="27"/>
      <c r="E134" s="160" t="s">
        <v>123</v>
      </c>
      <c r="F134" s="193"/>
      <c r="G134" s="191"/>
      <c r="H134" s="595"/>
      <c r="I134" s="102"/>
      <c r="J134" s="78">
        <f t="shared" si="166"/>
        <v>0</v>
      </c>
      <c r="K134" s="103"/>
      <c r="L134" s="80"/>
      <c r="M134" s="387"/>
      <c r="N134" s="79"/>
      <c r="O134" s="387"/>
      <c r="P134" s="79">
        <f t="shared" si="280"/>
        <v>0</v>
      </c>
      <c r="Q134" s="289" t="e">
        <f t="shared" si="279"/>
        <v>#DIV/0!</v>
      </c>
      <c r="R134" s="212">
        <f t="shared" si="201"/>
        <v>0</v>
      </c>
      <c r="S134" s="387">
        <f t="shared" si="202"/>
        <v>0</v>
      </c>
      <c r="T134" s="79">
        <f t="shared" si="203"/>
        <v>0</v>
      </c>
      <c r="U134" s="79">
        <f t="shared" si="204"/>
        <v>0</v>
      </c>
      <c r="V134" s="79">
        <f t="shared" si="205"/>
        <v>0</v>
      </c>
      <c r="W134" s="94" t="e">
        <f t="shared" si="206"/>
        <v>#DIV/0!</v>
      </c>
      <c r="X134" s="15"/>
      <c r="Y134" s="382" t="str">
        <f t="shared" si="168"/>
        <v/>
      </c>
      <c r="Z134" s="382" t="str">
        <f t="shared" si="169"/>
        <v/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190" ht="21" hidden="1" customHeight="1" x14ac:dyDescent="0.25">
      <c r="A135" s="44"/>
      <c r="B135" s="557"/>
      <c r="C135" s="27"/>
      <c r="D135" s="27"/>
      <c r="E135" s="233" t="s">
        <v>299</v>
      </c>
      <c r="F135" s="193"/>
      <c r="G135" s="191"/>
      <c r="H135" s="595"/>
      <c r="I135" s="102"/>
      <c r="J135" s="74">
        <f t="shared" si="166"/>
        <v>0</v>
      </c>
      <c r="K135" s="103"/>
      <c r="L135" s="80"/>
      <c r="M135" s="470"/>
      <c r="N135" s="80"/>
      <c r="O135" s="387"/>
      <c r="P135" s="79">
        <f t="shared" si="280"/>
        <v>0</v>
      </c>
      <c r="Q135" s="289" t="e">
        <f t="shared" si="279"/>
        <v>#DIV/0!</v>
      </c>
      <c r="R135" s="213">
        <f t="shared" si="201"/>
        <v>0</v>
      </c>
      <c r="S135" s="464">
        <f t="shared" si="202"/>
        <v>0</v>
      </c>
      <c r="T135" s="75">
        <f t="shared" si="203"/>
        <v>0</v>
      </c>
      <c r="U135" s="75">
        <f t="shared" si="204"/>
        <v>0</v>
      </c>
      <c r="V135" s="75">
        <f t="shared" si="205"/>
        <v>0</v>
      </c>
      <c r="W135" s="94" t="e">
        <f t="shared" si="206"/>
        <v>#DIV/0!</v>
      </c>
      <c r="X135" s="15"/>
      <c r="Y135" s="382" t="str">
        <f t="shared" si="168"/>
        <v/>
      </c>
      <c r="Z135" s="382" t="str">
        <f t="shared" si="169"/>
        <v/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190" ht="21" hidden="1" customHeight="1" x14ac:dyDescent="0.25">
      <c r="A136" s="44"/>
      <c r="B136" s="557"/>
      <c r="C136" s="27"/>
      <c r="D136" s="27"/>
      <c r="E136" s="233" t="s">
        <v>300</v>
      </c>
      <c r="F136" s="193"/>
      <c r="G136" s="191"/>
      <c r="H136" s="595"/>
      <c r="I136" s="102"/>
      <c r="J136" s="74">
        <f t="shared" si="166"/>
        <v>0</v>
      </c>
      <c r="K136" s="103"/>
      <c r="L136" s="80"/>
      <c r="M136" s="470"/>
      <c r="N136" s="80"/>
      <c r="O136" s="387"/>
      <c r="P136" s="79">
        <f>O136-N136</f>
        <v>0</v>
      </c>
      <c r="Q136" s="289" t="e">
        <f t="shared" si="279"/>
        <v>#DIV/0!</v>
      </c>
      <c r="R136" s="213">
        <f t="shared" si="201"/>
        <v>0</v>
      </c>
      <c r="S136" s="387">
        <f t="shared" si="202"/>
        <v>0</v>
      </c>
      <c r="T136" s="79">
        <f t="shared" si="203"/>
        <v>0</v>
      </c>
      <c r="U136" s="79">
        <f t="shared" si="204"/>
        <v>0</v>
      </c>
      <c r="V136" s="79">
        <f t="shared" si="205"/>
        <v>0</v>
      </c>
      <c r="W136" s="94" t="e">
        <f t="shared" si="206"/>
        <v>#DIV/0!</v>
      </c>
      <c r="X136" s="15"/>
      <c r="Y136" s="382" t="str">
        <f t="shared" si="168"/>
        <v/>
      </c>
      <c r="Z136" s="382" t="str">
        <f t="shared" si="169"/>
        <v/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190" ht="29.25" hidden="1" customHeight="1" x14ac:dyDescent="0.25">
      <c r="A137" s="44"/>
      <c r="B137" s="557"/>
      <c r="C137" s="27"/>
      <c r="D137" s="27"/>
      <c r="E137" s="233" t="s">
        <v>124</v>
      </c>
      <c r="F137" s="193"/>
      <c r="G137" s="191"/>
      <c r="H137" s="595"/>
      <c r="I137" s="102"/>
      <c r="J137" s="74">
        <f t="shared" si="166"/>
        <v>0</v>
      </c>
      <c r="K137" s="103"/>
      <c r="L137" s="80"/>
      <c r="M137" s="387"/>
      <c r="N137" s="79"/>
      <c r="O137" s="387"/>
      <c r="P137" s="79">
        <f>O137-N137</f>
        <v>0</v>
      </c>
      <c r="Q137" s="289" t="e">
        <f>O137/N137</f>
        <v>#DIV/0!</v>
      </c>
      <c r="R137" s="213">
        <f t="shared" si="201"/>
        <v>0</v>
      </c>
      <c r="S137" s="387">
        <f t="shared" si="202"/>
        <v>0</v>
      </c>
      <c r="T137" s="79">
        <f t="shared" si="203"/>
        <v>0</v>
      </c>
      <c r="U137" s="79">
        <f t="shared" si="204"/>
        <v>0</v>
      </c>
      <c r="V137" s="79">
        <f t="shared" si="205"/>
        <v>0</v>
      </c>
      <c r="W137" s="94" t="e">
        <f t="shared" si="206"/>
        <v>#DIV/0!</v>
      </c>
      <c r="X137" s="15"/>
      <c r="Y137" s="382" t="str">
        <f t="shared" si="168"/>
        <v/>
      </c>
      <c r="Z137" s="382" t="str">
        <f t="shared" si="169"/>
        <v/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190" ht="32.25" hidden="1" customHeight="1" x14ac:dyDescent="0.25">
      <c r="A138" s="45"/>
      <c r="B138" s="558"/>
      <c r="C138" s="38"/>
      <c r="D138" s="38"/>
      <c r="E138" s="233" t="s">
        <v>324</v>
      </c>
      <c r="F138" s="194"/>
      <c r="G138" s="105"/>
      <c r="H138" s="596"/>
      <c r="I138" s="106"/>
      <c r="J138" s="78"/>
      <c r="K138" s="107"/>
      <c r="L138" s="324"/>
      <c r="M138" s="466"/>
      <c r="N138" s="88"/>
      <c r="O138" s="387"/>
      <c r="P138" s="88">
        <f>O138-N138</f>
        <v>0</v>
      </c>
      <c r="Q138" s="290" t="e">
        <f>O138/N138</f>
        <v>#DIV/0!</v>
      </c>
      <c r="R138" s="212">
        <f t="shared" si="201"/>
        <v>0</v>
      </c>
      <c r="S138" s="387">
        <f t="shared" si="202"/>
        <v>0</v>
      </c>
      <c r="T138" s="79">
        <f t="shared" si="203"/>
        <v>0</v>
      </c>
      <c r="U138" s="79">
        <f>SUM(H138,O138)</f>
        <v>0</v>
      </c>
      <c r="V138" s="79">
        <f>U138-T138</f>
        <v>0</v>
      </c>
      <c r="W138" s="94" t="e">
        <f t="shared" si="206"/>
        <v>#DIV/0!</v>
      </c>
      <c r="X138" s="15"/>
      <c r="Y138" s="382" t="str">
        <f t="shared" si="168"/>
        <v/>
      </c>
      <c r="Z138" s="382" t="str">
        <f t="shared" si="169"/>
        <v/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190" ht="21" hidden="1" customHeight="1" x14ac:dyDescent="0.25">
      <c r="A139" s="45"/>
      <c r="B139" s="558"/>
      <c r="C139" s="38"/>
      <c r="D139" s="38"/>
      <c r="E139" s="458" t="s">
        <v>325</v>
      </c>
      <c r="F139" s="194"/>
      <c r="G139" s="105"/>
      <c r="H139" s="596"/>
      <c r="I139" s="106"/>
      <c r="J139" s="78"/>
      <c r="K139" s="107"/>
      <c r="L139" s="324"/>
      <c r="M139" s="466"/>
      <c r="N139" s="88"/>
      <c r="O139" s="466"/>
      <c r="P139" s="88">
        <f>O139-N139</f>
        <v>0</v>
      </c>
      <c r="Q139" s="290" t="e">
        <f>O139/N139</f>
        <v>#DIV/0!</v>
      </c>
      <c r="R139" s="273">
        <f t="shared" si="201"/>
        <v>0</v>
      </c>
      <c r="S139" s="387">
        <f t="shared" si="202"/>
        <v>0</v>
      </c>
      <c r="T139" s="79">
        <f t="shared" si="203"/>
        <v>0</v>
      </c>
      <c r="U139" s="83">
        <v>728.8</v>
      </c>
      <c r="V139" s="79">
        <f>U139-T139</f>
        <v>728.8</v>
      </c>
      <c r="W139" s="94" t="e">
        <f t="shared" si="206"/>
        <v>#DIV/0!</v>
      </c>
      <c r="X139" s="15"/>
      <c r="Y139" s="382"/>
      <c r="Z139" s="382" t="str">
        <f t="shared" si="169"/>
        <v/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190" ht="45.75" hidden="1" customHeight="1" thickBot="1" x14ac:dyDescent="0.3">
      <c r="A140" s="45"/>
      <c r="B140" s="558"/>
      <c r="C140" s="38"/>
      <c r="D140" s="38"/>
      <c r="E140" s="152" t="s">
        <v>321</v>
      </c>
      <c r="F140" s="194"/>
      <c r="G140" s="105"/>
      <c r="H140" s="596"/>
      <c r="I140" s="106"/>
      <c r="J140" s="108">
        <f t="shared" si="166"/>
        <v>0</v>
      </c>
      <c r="K140" s="100"/>
      <c r="L140" s="188"/>
      <c r="M140" s="468"/>
      <c r="N140" s="90"/>
      <c r="O140" s="468"/>
      <c r="P140" s="90">
        <f t="shared" si="280"/>
        <v>0</v>
      </c>
      <c r="Q140" s="293" t="e">
        <f>O140/N140</f>
        <v>#DIV/0!</v>
      </c>
      <c r="R140" s="214">
        <f t="shared" si="201"/>
        <v>0</v>
      </c>
      <c r="S140" s="474">
        <f t="shared" si="202"/>
        <v>0</v>
      </c>
      <c r="T140" s="109">
        <f t="shared" si="203"/>
        <v>0</v>
      </c>
      <c r="U140" s="90">
        <f>SUM(H140,O140)</f>
        <v>0</v>
      </c>
      <c r="V140" s="109">
        <f>U140-T140</f>
        <v>0</v>
      </c>
      <c r="W140" s="94" t="e">
        <f t="shared" si="206"/>
        <v>#DIV/0!</v>
      </c>
      <c r="X140" s="15"/>
      <c r="Y140" s="382" t="str">
        <f t="shared" si="168"/>
        <v/>
      </c>
      <c r="Z140" s="382" t="str">
        <f t="shared" si="169"/>
        <v/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190" ht="4.5" hidden="1" customHeight="1" thickBot="1" x14ac:dyDescent="0.3">
      <c r="A141" s="52">
        <v>9</v>
      </c>
      <c r="B141" s="559">
        <v>150118</v>
      </c>
      <c r="C141" s="178"/>
      <c r="D141" s="178"/>
      <c r="E141" s="179" t="s">
        <v>91</v>
      </c>
      <c r="F141" s="189"/>
      <c r="G141" s="220"/>
      <c r="H141" s="597"/>
      <c r="I141" s="180"/>
      <c r="J141" s="82">
        <f t="shared" si="166"/>
        <v>0</v>
      </c>
      <c r="K141" s="125"/>
      <c r="L141" s="329"/>
      <c r="M141" s="471"/>
      <c r="N141" s="221"/>
      <c r="O141" s="471"/>
      <c r="P141" s="221">
        <f>O141-N141</f>
        <v>0</v>
      </c>
      <c r="Q141" s="227" t="e">
        <f>O141/N141</f>
        <v>#DIV/0!</v>
      </c>
      <c r="R141" s="273">
        <f t="shared" si="201"/>
        <v>0</v>
      </c>
      <c r="S141" s="467">
        <f t="shared" si="202"/>
        <v>0</v>
      </c>
      <c r="T141" s="83">
        <f t="shared" si="203"/>
        <v>0</v>
      </c>
      <c r="U141" s="83">
        <f>SUM(H141,O141)</f>
        <v>0</v>
      </c>
      <c r="V141" s="83">
        <f>U141-T141</f>
        <v>0</v>
      </c>
      <c r="W141" s="94" t="e">
        <f t="shared" si="206"/>
        <v>#DIV/0!</v>
      </c>
      <c r="X141" s="15"/>
      <c r="Y141" s="382" t="str">
        <f t="shared" si="168"/>
        <v/>
      </c>
      <c r="Z141" s="382" t="str">
        <f t="shared" si="169"/>
        <v/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190" ht="27" hidden="1" customHeight="1" thickBot="1" x14ac:dyDescent="0.3">
      <c r="A142" s="42">
        <v>10</v>
      </c>
      <c r="B142" s="560">
        <v>160101</v>
      </c>
      <c r="C142" s="506" t="s">
        <v>181</v>
      </c>
      <c r="D142" s="234" t="s">
        <v>182</v>
      </c>
      <c r="E142" s="235" t="s">
        <v>183</v>
      </c>
      <c r="F142" s="187"/>
      <c r="G142" s="110"/>
      <c r="H142" s="477"/>
      <c r="I142" s="71">
        <f>H142/H6</f>
        <v>0</v>
      </c>
      <c r="J142" s="72">
        <f t="shared" si="166"/>
        <v>0</v>
      </c>
      <c r="K142" s="94" t="e">
        <f>H142/G142</f>
        <v>#DIV/0!</v>
      </c>
      <c r="L142" s="86"/>
      <c r="M142" s="374"/>
      <c r="N142" s="70"/>
      <c r="O142" s="374"/>
      <c r="P142" s="70">
        <f t="shared" si="280"/>
        <v>0</v>
      </c>
      <c r="Q142" s="208"/>
      <c r="R142" s="96">
        <f t="shared" si="201"/>
        <v>0</v>
      </c>
      <c r="S142" s="374">
        <f t="shared" si="202"/>
        <v>0</v>
      </c>
      <c r="T142" s="70">
        <f t="shared" si="203"/>
        <v>0</v>
      </c>
      <c r="U142" s="66">
        <f>SUM(H142,O142)</f>
        <v>0</v>
      </c>
      <c r="V142" s="66">
        <f>U142-T142</f>
        <v>0</v>
      </c>
      <c r="W142" s="94" t="e">
        <f t="shared" si="206"/>
        <v>#DIV/0!</v>
      </c>
      <c r="X142" s="15"/>
      <c r="Y142" s="382" t="str">
        <f t="shared" si="168"/>
        <v/>
      </c>
      <c r="Z142" s="382" t="str">
        <f t="shared" si="169"/>
        <v/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190" ht="33" hidden="1" customHeight="1" thickBot="1" x14ac:dyDescent="0.3">
      <c r="A143" s="42">
        <v>10</v>
      </c>
      <c r="B143" s="561" t="s">
        <v>29</v>
      </c>
      <c r="C143" s="507"/>
      <c r="D143" s="36"/>
      <c r="E143" s="151" t="s">
        <v>68</v>
      </c>
      <c r="F143" s="86"/>
      <c r="G143" s="70"/>
      <c r="H143" s="374"/>
      <c r="I143" s="71">
        <f>H143/H6</f>
        <v>0</v>
      </c>
      <c r="J143" s="65">
        <f t="shared" si="166"/>
        <v>0</v>
      </c>
      <c r="K143" s="94" t="e">
        <f>H143/G143</f>
        <v>#DIV/0!</v>
      </c>
      <c r="L143" s="86"/>
      <c r="M143" s="374"/>
      <c r="N143" s="70"/>
      <c r="O143" s="374"/>
      <c r="P143" s="70">
        <f t="shared" si="280"/>
        <v>0</v>
      </c>
      <c r="Q143" s="208"/>
      <c r="R143" s="96">
        <f t="shared" si="201"/>
        <v>0</v>
      </c>
      <c r="S143" s="374">
        <f t="shared" si="202"/>
        <v>0</v>
      </c>
      <c r="T143" s="70">
        <f t="shared" si="203"/>
        <v>0</v>
      </c>
      <c r="U143" s="70">
        <f t="shared" si="204"/>
        <v>0</v>
      </c>
      <c r="V143" s="70">
        <f t="shared" si="205"/>
        <v>0</v>
      </c>
      <c r="W143" s="94" t="e">
        <f t="shared" si="206"/>
        <v>#DIV/0!</v>
      </c>
      <c r="X143" s="15"/>
      <c r="Y143" s="382" t="str">
        <f t="shared" si="168"/>
        <v/>
      </c>
      <c r="Z143" s="382" t="str">
        <f t="shared" si="169"/>
        <v/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190" s="4" customFormat="1" ht="25.5" hidden="1" customHeight="1" thickBot="1" x14ac:dyDescent="0.3">
      <c r="A144" s="42">
        <v>11</v>
      </c>
      <c r="B144" s="560">
        <v>170703</v>
      </c>
      <c r="C144" s="506" t="s">
        <v>184</v>
      </c>
      <c r="D144" s="168" t="s">
        <v>185</v>
      </c>
      <c r="E144" s="169" t="s">
        <v>186</v>
      </c>
      <c r="F144" s="130"/>
      <c r="G144" s="112"/>
      <c r="H144" s="480"/>
      <c r="I144" s="71">
        <f>H144/H6</f>
        <v>0</v>
      </c>
      <c r="J144" s="72">
        <f t="shared" si="166"/>
        <v>0</v>
      </c>
      <c r="K144" s="94" t="e">
        <f>H144/G144</f>
        <v>#DIV/0!</v>
      </c>
      <c r="L144" s="86"/>
      <c r="M144" s="374"/>
      <c r="N144" s="70"/>
      <c r="O144" s="374"/>
      <c r="P144" s="70">
        <f t="shared" si="280"/>
        <v>0</v>
      </c>
      <c r="Q144" s="208" t="e">
        <f>O144/N144</f>
        <v>#DIV/0!</v>
      </c>
      <c r="R144" s="96">
        <f t="shared" si="201"/>
        <v>0</v>
      </c>
      <c r="S144" s="374">
        <f t="shared" si="202"/>
        <v>0</v>
      </c>
      <c r="T144" s="70">
        <f t="shared" si="203"/>
        <v>0</v>
      </c>
      <c r="U144" s="70">
        <f t="shared" si="204"/>
        <v>0</v>
      </c>
      <c r="V144" s="70">
        <f t="shared" si="205"/>
        <v>0</v>
      </c>
      <c r="W144" s="94" t="e">
        <f t="shared" si="206"/>
        <v>#DIV/0!</v>
      </c>
      <c r="X144" s="26"/>
      <c r="Y144" s="382" t="str">
        <f t="shared" si="168"/>
        <v/>
      </c>
      <c r="Z144" s="382" t="str">
        <f t="shared" si="169"/>
        <v/>
      </c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</row>
    <row r="145" spans="1:190" s="20" customFormat="1" ht="30.75" hidden="1" customHeight="1" x14ac:dyDescent="0.25">
      <c r="A145" s="43"/>
      <c r="B145" s="562"/>
      <c r="C145" s="508"/>
      <c r="D145" s="39"/>
      <c r="E145" s="153" t="s">
        <v>88</v>
      </c>
      <c r="F145" s="195"/>
      <c r="G145" s="222"/>
      <c r="H145" s="598"/>
      <c r="I145" s="113"/>
      <c r="J145" s="114">
        <f t="shared" si="166"/>
        <v>0</v>
      </c>
      <c r="K145" s="116"/>
      <c r="L145" s="330"/>
      <c r="M145" s="464"/>
      <c r="N145" s="75"/>
      <c r="O145" s="464"/>
      <c r="P145" s="75">
        <f t="shared" si="280"/>
        <v>0</v>
      </c>
      <c r="Q145" s="228" t="e">
        <f>O145/N145</f>
        <v>#DIV/0!</v>
      </c>
      <c r="R145" s="295">
        <f t="shared" si="201"/>
        <v>0</v>
      </c>
      <c r="S145" s="473">
        <f t="shared" si="202"/>
        <v>0</v>
      </c>
      <c r="T145" s="115">
        <f t="shared" si="203"/>
        <v>0</v>
      </c>
      <c r="U145" s="115">
        <f t="shared" si="204"/>
        <v>0</v>
      </c>
      <c r="V145" s="115">
        <f t="shared" si="205"/>
        <v>0</v>
      </c>
      <c r="W145" s="94" t="e">
        <f t="shared" si="206"/>
        <v>#DIV/0!</v>
      </c>
      <c r="X145" s="25"/>
      <c r="Y145" s="382" t="str">
        <f t="shared" si="168"/>
        <v/>
      </c>
      <c r="Z145" s="382" t="str">
        <f t="shared" si="169"/>
        <v/>
      </c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</row>
    <row r="146" spans="1:190" ht="31.5" hidden="1" customHeight="1" x14ac:dyDescent="0.25">
      <c r="A146" s="44"/>
      <c r="B146" s="563"/>
      <c r="C146" s="509"/>
      <c r="D146" s="31"/>
      <c r="E146" s="154" t="s">
        <v>79</v>
      </c>
      <c r="F146" s="196"/>
      <c r="G146" s="236"/>
      <c r="H146" s="599"/>
      <c r="I146" s="102"/>
      <c r="J146" s="114">
        <f t="shared" si="166"/>
        <v>0</v>
      </c>
      <c r="K146" s="103"/>
      <c r="L146" s="80"/>
      <c r="M146" s="387"/>
      <c r="N146" s="79"/>
      <c r="O146" s="387"/>
      <c r="P146" s="79">
        <f>O146-N146</f>
        <v>0</v>
      </c>
      <c r="Q146" s="289" t="e">
        <f>O146/N146</f>
        <v>#DIV/0!</v>
      </c>
      <c r="R146" s="295">
        <f t="shared" si="201"/>
        <v>0</v>
      </c>
      <c r="S146" s="472">
        <f t="shared" si="202"/>
        <v>0</v>
      </c>
      <c r="T146" s="117">
        <f t="shared" si="203"/>
        <v>0</v>
      </c>
      <c r="U146" s="117">
        <f t="shared" si="204"/>
        <v>0</v>
      </c>
      <c r="V146" s="117">
        <f t="shared" si="205"/>
        <v>0</v>
      </c>
      <c r="W146" s="94" t="e">
        <f t="shared" si="206"/>
        <v>#DIV/0!</v>
      </c>
      <c r="X146" s="15"/>
      <c r="Y146" s="382" t="str">
        <f t="shared" si="168"/>
        <v/>
      </c>
      <c r="Z146" s="382" t="str">
        <f t="shared" si="169"/>
        <v/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190" s="4" customFormat="1" ht="27" hidden="1" customHeight="1" thickBot="1" x14ac:dyDescent="0.3">
      <c r="A147" s="44">
        <v>14</v>
      </c>
      <c r="B147" s="563">
        <v>180000</v>
      </c>
      <c r="C147" s="509"/>
      <c r="D147" s="31"/>
      <c r="E147" s="165" t="s">
        <v>94</v>
      </c>
      <c r="F147" s="196"/>
      <c r="G147" s="236"/>
      <c r="H147" s="599"/>
      <c r="I147" s="102"/>
      <c r="J147" s="114">
        <f t="shared" si="166"/>
        <v>0</v>
      </c>
      <c r="K147" s="103"/>
      <c r="L147" s="331"/>
      <c r="M147" s="472"/>
      <c r="N147" s="117"/>
      <c r="O147" s="595"/>
      <c r="P147" s="117"/>
      <c r="Q147" s="296"/>
      <c r="R147" s="295">
        <f t="shared" si="201"/>
        <v>0</v>
      </c>
      <c r="S147" s="472">
        <f t="shared" si="202"/>
        <v>0</v>
      </c>
      <c r="T147" s="117">
        <f t="shared" si="203"/>
        <v>0</v>
      </c>
      <c r="U147" s="117">
        <f t="shared" si="204"/>
        <v>0</v>
      </c>
      <c r="V147" s="117">
        <f t="shared" si="205"/>
        <v>0</v>
      </c>
      <c r="W147" s="94" t="e">
        <f t="shared" si="206"/>
        <v>#DIV/0!</v>
      </c>
      <c r="X147" s="26"/>
      <c r="Y147" s="382" t="str">
        <f t="shared" si="168"/>
        <v/>
      </c>
      <c r="Z147" s="382" t="str">
        <f t="shared" si="169"/>
        <v/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</row>
    <row r="148" spans="1:190" s="23" customFormat="1" ht="24.75" hidden="1" customHeight="1" thickBot="1" x14ac:dyDescent="0.3">
      <c r="A148" s="49">
        <v>12</v>
      </c>
      <c r="B148" s="162">
        <v>180107</v>
      </c>
      <c r="C148" s="510" t="s">
        <v>189</v>
      </c>
      <c r="D148" s="502" t="s">
        <v>190</v>
      </c>
      <c r="E148" s="170" t="s">
        <v>191</v>
      </c>
      <c r="F148" s="197"/>
      <c r="G148" s="204"/>
      <c r="H148" s="600"/>
      <c r="I148" s="118">
        <f>H148/H6</f>
        <v>0</v>
      </c>
      <c r="J148" s="65">
        <f t="shared" si="166"/>
        <v>0</v>
      </c>
      <c r="K148" s="94" t="e">
        <f>H148/G148</f>
        <v>#DIV/0!</v>
      </c>
      <c r="L148" s="326"/>
      <c r="M148" s="469"/>
      <c r="N148" s="84"/>
      <c r="O148" s="600"/>
      <c r="P148" s="70">
        <f t="shared" si="280"/>
        <v>0</v>
      </c>
      <c r="Q148" s="208" t="e">
        <f>O148/N148</f>
        <v>#DIV/0!</v>
      </c>
      <c r="R148" s="216">
        <f t="shared" si="201"/>
        <v>0</v>
      </c>
      <c r="S148" s="469">
        <f t="shared" si="202"/>
        <v>0</v>
      </c>
      <c r="T148" s="84">
        <f t="shared" si="203"/>
        <v>0</v>
      </c>
      <c r="U148" s="84">
        <f t="shared" si="204"/>
        <v>0</v>
      </c>
      <c r="V148" s="84">
        <f t="shared" si="205"/>
        <v>0</v>
      </c>
      <c r="W148" s="94" t="e">
        <f t="shared" si="206"/>
        <v>#DIV/0!</v>
      </c>
      <c r="X148" s="15"/>
      <c r="Y148" s="382" t="str">
        <f t="shared" si="168"/>
        <v/>
      </c>
      <c r="Z148" s="382" t="str">
        <f t="shared" si="169"/>
        <v/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</row>
    <row r="149" spans="1:190" ht="27" hidden="1" customHeight="1" thickBot="1" x14ac:dyDescent="0.3">
      <c r="A149" s="43"/>
      <c r="B149" s="564"/>
      <c r="C149" s="163"/>
      <c r="D149" s="163"/>
      <c r="E149" s="164" t="s">
        <v>61</v>
      </c>
      <c r="F149" s="512"/>
      <c r="G149" s="207"/>
      <c r="H149" s="587"/>
      <c r="I149" s="119">
        <f>H149/H6</f>
        <v>0</v>
      </c>
      <c r="J149" s="114">
        <f t="shared" si="166"/>
        <v>0</v>
      </c>
      <c r="K149" s="125"/>
      <c r="L149" s="330"/>
      <c r="M149" s="473"/>
      <c r="N149" s="115"/>
      <c r="O149" s="598"/>
      <c r="P149" s="115"/>
      <c r="Q149" s="227"/>
      <c r="R149" s="295">
        <f t="shared" si="201"/>
        <v>0</v>
      </c>
      <c r="S149" s="473">
        <f t="shared" si="202"/>
        <v>0</v>
      </c>
      <c r="T149" s="115">
        <f t="shared" si="203"/>
        <v>0</v>
      </c>
      <c r="U149" s="115">
        <f t="shared" si="204"/>
        <v>0</v>
      </c>
      <c r="V149" s="115">
        <f t="shared" si="205"/>
        <v>0</v>
      </c>
      <c r="W149" s="94" t="e">
        <f t="shared" si="206"/>
        <v>#DIV/0!</v>
      </c>
      <c r="X149" s="15"/>
      <c r="Y149" s="382" t="str">
        <f t="shared" si="168"/>
        <v/>
      </c>
      <c r="Z149" s="382" t="str">
        <f t="shared" si="169"/>
        <v/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190" s="23" customFormat="1" ht="23.25" customHeight="1" thickBot="1" x14ac:dyDescent="0.3">
      <c r="A150" s="49">
        <v>9</v>
      </c>
      <c r="B150" s="162">
        <v>180404</v>
      </c>
      <c r="C150" s="168" t="s">
        <v>181</v>
      </c>
      <c r="D150" s="168" t="s">
        <v>402</v>
      </c>
      <c r="E150" s="237" t="s">
        <v>403</v>
      </c>
      <c r="F150" s="518"/>
      <c r="G150" s="204"/>
      <c r="H150" s="600"/>
      <c r="I150" s="118">
        <f>H150/H6</f>
        <v>0</v>
      </c>
      <c r="J150" s="63">
        <f t="shared" ref="J150" si="292">H150-G150</f>
        <v>0</v>
      </c>
      <c r="K150" s="100" t="e">
        <f>H150/G150</f>
        <v>#DIV/0!</v>
      </c>
      <c r="L150" s="326">
        <v>450</v>
      </c>
      <c r="M150" s="469">
        <v>450</v>
      </c>
      <c r="N150" s="84">
        <v>450</v>
      </c>
      <c r="O150" s="600"/>
      <c r="P150" s="70">
        <f t="shared" ref="P150" si="293">O150-N150</f>
        <v>-450</v>
      </c>
      <c r="Q150" s="680">
        <f>O150/N150</f>
        <v>0</v>
      </c>
      <c r="R150" s="215">
        <f t="shared" ref="R150" si="294">SUM(F150,L150)</f>
        <v>450</v>
      </c>
      <c r="S150" s="469">
        <f t="shared" ref="S150" si="295">SUM(F150,M150)</f>
        <v>450</v>
      </c>
      <c r="T150" s="84">
        <f t="shared" ref="T150" si="296">SUM(G150,N150)</f>
        <v>450</v>
      </c>
      <c r="U150" s="84">
        <f t="shared" ref="U150" si="297">SUM(H150,O150)</f>
        <v>0</v>
      </c>
      <c r="V150" s="84">
        <f t="shared" ref="V150" si="298">U150-T150</f>
        <v>-450</v>
      </c>
      <c r="W150" s="94">
        <f t="shared" si="206"/>
        <v>0</v>
      </c>
      <c r="X150" s="15"/>
      <c r="Y150" s="382" t="str">
        <f t="shared" ref="Y150" si="299">IF(J150&lt;=0,"",IF(J150&gt;0,"НІ"))</f>
        <v/>
      </c>
      <c r="Z150" s="382" t="str">
        <f t="shared" ref="Z150" si="300">IF(P150&lt;=0,"",IF(P150&gt;0,"НІ"))</f>
        <v/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</row>
    <row r="151" spans="1:190" s="23" customFormat="1" ht="34.15" customHeight="1" thickBot="1" x14ac:dyDescent="0.3">
      <c r="A151" s="49">
        <v>10</v>
      </c>
      <c r="B151" s="162">
        <v>180404</v>
      </c>
      <c r="C151" s="168" t="s">
        <v>404</v>
      </c>
      <c r="D151" s="168" t="s">
        <v>402</v>
      </c>
      <c r="E151" s="237" t="s">
        <v>405</v>
      </c>
      <c r="F151" s="518"/>
      <c r="G151" s="204"/>
      <c r="H151" s="600"/>
      <c r="I151" s="118">
        <f>H151/H6</f>
        <v>0</v>
      </c>
      <c r="J151" s="63">
        <f t="shared" ref="J151:J152" si="301">H151-G151</f>
        <v>0</v>
      </c>
      <c r="K151" s="100" t="e">
        <f>H151/G151</f>
        <v>#DIV/0!</v>
      </c>
      <c r="L151" s="326">
        <v>71.7</v>
      </c>
      <c r="M151" s="469">
        <v>71.7</v>
      </c>
      <c r="N151" s="84">
        <v>71.7</v>
      </c>
      <c r="O151" s="600">
        <v>21.5</v>
      </c>
      <c r="P151" s="70">
        <f t="shared" ref="P151:P152" si="302">O151-N151</f>
        <v>-50.2</v>
      </c>
      <c r="Q151" s="293">
        <f>O151/N151</f>
        <v>0.299860529986053</v>
      </c>
      <c r="R151" s="215">
        <f t="shared" ref="R151:R152" si="303">SUM(F151,L151)</f>
        <v>71.7</v>
      </c>
      <c r="S151" s="469">
        <f t="shared" ref="S151:S152" si="304">SUM(F151,M151)</f>
        <v>71.7</v>
      </c>
      <c r="T151" s="84">
        <f t="shared" ref="T151:T152" si="305">SUM(G151,N151)</f>
        <v>71.7</v>
      </c>
      <c r="U151" s="84">
        <f t="shared" ref="U151:U152" si="306">SUM(H151,O151)</f>
        <v>21.5</v>
      </c>
      <c r="V151" s="84">
        <f t="shared" ref="V151:V152" si="307">U151-T151</f>
        <v>-50.2</v>
      </c>
      <c r="W151" s="94">
        <f t="shared" si="206"/>
        <v>0.299860529986053</v>
      </c>
      <c r="X151" s="15"/>
      <c r="Y151" s="382" t="str">
        <f t="shared" ref="Y151:Y152" si="308">IF(J151&lt;=0,"",IF(J151&gt;0,"НІ"))</f>
        <v/>
      </c>
      <c r="Z151" s="382" t="str">
        <f t="shared" ref="Z151:Z152" si="309">IF(P151&lt;=0,"",IF(P151&gt;0,"НІ"))</f>
        <v/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</row>
    <row r="152" spans="1:190" s="23" customFormat="1" ht="34.15" customHeight="1" thickBot="1" x14ac:dyDescent="0.3">
      <c r="A152" s="49">
        <v>11</v>
      </c>
      <c r="B152" s="162">
        <v>180404</v>
      </c>
      <c r="C152" s="168" t="s">
        <v>448</v>
      </c>
      <c r="D152" s="168" t="s">
        <v>402</v>
      </c>
      <c r="E152" s="237" t="s">
        <v>449</v>
      </c>
      <c r="F152" s="518"/>
      <c r="G152" s="204"/>
      <c r="H152" s="600"/>
      <c r="I152" s="118">
        <f>H152/H6</f>
        <v>0</v>
      </c>
      <c r="J152" s="63">
        <f t="shared" si="301"/>
        <v>0</v>
      </c>
      <c r="K152" s="100" t="e">
        <f>H152/G152</f>
        <v>#DIV/0!</v>
      </c>
      <c r="L152" s="326">
        <v>963.5</v>
      </c>
      <c r="M152" s="84">
        <v>963.5</v>
      </c>
      <c r="N152" s="84">
        <v>180</v>
      </c>
      <c r="O152" s="600">
        <v>0</v>
      </c>
      <c r="P152" s="70">
        <f t="shared" si="302"/>
        <v>-180</v>
      </c>
      <c r="Q152" s="208">
        <f t="shared" ref="Q152" si="310">O152/N152</f>
        <v>0</v>
      </c>
      <c r="R152" s="215">
        <f t="shared" si="303"/>
        <v>963.5</v>
      </c>
      <c r="S152" s="469">
        <f t="shared" si="304"/>
        <v>963.5</v>
      </c>
      <c r="T152" s="84">
        <f t="shared" si="305"/>
        <v>180</v>
      </c>
      <c r="U152" s="84">
        <f t="shared" si="306"/>
        <v>0</v>
      </c>
      <c r="V152" s="84">
        <f t="shared" si="307"/>
        <v>-180</v>
      </c>
      <c r="W152" s="94">
        <f t="shared" si="206"/>
        <v>0</v>
      </c>
      <c r="X152" s="15"/>
      <c r="Y152" s="382" t="str">
        <f t="shared" si="308"/>
        <v/>
      </c>
      <c r="Z152" s="382" t="str">
        <f t="shared" si="309"/>
        <v/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</row>
    <row r="153" spans="1:190" s="23" customFormat="1" ht="34.15" customHeight="1" thickBot="1" x14ac:dyDescent="0.3">
      <c r="A153" s="49">
        <v>12</v>
      </c>
      <c r="B153" s="162">
        <v>180404</v>
      </c>
      <c r="C153" s="168" t="s">
        <v>422</v>
      </c>
      <c r="D153" s="168" t="s">
        <v>179</v>
      </c>
      <c r="E153" s="237" t="s">
        <v>423</v>
      </c>
      <c r="F153" s="518"/>
      <c r="G153" s="204"/>
      <c r="H153" s="600"/>
      <c r="I153" s="118">
        <f>H153/H6</f>
        <v>0</v>
      </c>
      <c r="J153" s="63">
        <f t="shared" ref="J153:J154" si="311">H153-G153</f>
        <v>0</v>
      </c>
      <c r="K153" s="100" t="e">
        <f>H153/G153</f>
        <v>#DIV/0!</v>
      </c>
      <c r="L153" s="326">
        <v>2609.6</v>
      </c>
      <c r="M153" s="84">
        <v>2609.6</v>
      </c>
      <c r="N153" s="84">
        <v>301.89999999999998</v>
      </c>
      <c r="O153" s="600">
        <v>0</v>
      </c>
      <c r="P153" s="70">
        <f t="shared" ref="P153:P154" si="312">O153-N153</f>
        <v>-301.89999999999998</v>
      </c>
      <c r="Q153" s="208">
        <f t="shared" ref="Q153:Q154" si="313">O153/N153</f>
        <v>0</v>
      </c>
      <c r="R153" s="215">
        <f t="shared" ref="R153:R154" si="314">SUM(F153,L153)</f>
        <v>2609.6</v>
      </c>
      <c r="S153" s="469">
        <f t="shared" ref="S153:S154" si="315">SUM(F153,M153)</f>
        <v>2609.6</v>
      </c>
      <c r="T153" s="84">
        <f t="shared" ref="T153:T154" si="316">SUM(G153,N153)</f>
        <v>301.89999999999998</v>
      </c>
      <c r="U153" s="84">
        <f t="shared" ref="U153:U154" si="317">SUM(H153,O153)</f>
        <v>0</v>
      </c>
      <c r="V153" s="84">
        <f t="shared" ref="V153:V154" si="318">U153-T153</f>
        <v>-301.89999999999998</v>
      </c>
      <c r="W153" s="94">
        <f t="shared" si="206"/>
        <v>0</v>
      </c>
      <c r="X153" s="15"/>
      <c r="Y153" s="382" t="str">
        <f t="shared" ref="Y153" si="319">IF(J153&lt;=0,"",IF(J153&gt;0,"НІ"))</f>
        <v/>
      </c>
      <c r="Z153" s="382" t="str">
        <f t="shared" ref="Z153" si="320">IF(P153&lt;=0,"",IF(P153&gt;0,"НІ"))</f>
        <v/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</row>
    <row r="154" spans="1:190" s="631" customFormat="1" ht="36" customHeight="1" thickBot="1" x14ac:dyDescent="0.3">
      <c r="A154" s="638"/>
      <c r="B154" s="639"/>
      <c r="C154" s="630"/>
      <c r="D154" s="630"/>
      <c r="E154" s="640" t="s">
        <v>427</v>
      </c>
      <c r="F154" s="641"/>
      <c r="G154" s="642"/>
      <c r="H154" s="643"/>
      <c r="I154" s="644">
        <f>H154/H6</f>
        <v>0</v>
      </c>
      <c r="J154" s="645">
        <f t="shared" si="311"/>
        <v>0</v>
      </c>
      <c r="K154" s="646" t="e">
        <f t="shared" ref="K154" si="321">H154/G154</f>
        <v>#DIV/0!</v>
      </c>
      <c r="L154" s="641">
        <v>2537.6999999999998</v>
      </c>
      <c r="M154" s="643">
        <v>2537.6999999999998</v>
      </c>
      <c r="N154" s="642">
        <v>230</v>
      </c>
      <c r="O154" s="643"/>
      <c r="P154" s="642">
        <f t="shared" si="312"/>
        <v>-230</v>
      </c>
      <c r="Q154" s="673">
        <f t="shared" si="313"/>
        <v>0</v>
      </c>
      <c r="R154" s="641">
        <f t="shared" si="314"/>
        <v>2537.6999999999998</v>
      </c>
      <c r="S154" s="643">
        <f t="shared" si="315"/>
        <v>2537.6999999999998</v>
      </c>
      <c r="T154" s="642">
        <f t="shared" si="316"/>
        <v>230</v>
      </c>
      <c r="U154" s="642">
        <f t="shared" si="317"/>
        <v>0</v>
      </c>
      <c r="V154" s="642">
        <f t="shared" si="318"/>
        <v>-230</v>
      </c>
      <c r="W154" s="94">
        <f t="shared" ref="W154:W208" si="322">U154/T154</f>
        <v>0</v>
      </c>
      <c r="X154" s="398"/>
      <c r="Y154" s="399"/>
      <c r="Z154" s="399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3"/>
      <c r="AW154" s="403"/>
      <c r="AX154" s="403"/>
      <c r="AY154" s="403"/>
      <c r="AZ154" s="403"/>
      <c r="BA154" s="403"/>
      <c r="BB154" s="403"/>
      <c r="BC154" s="403"/>
      <c r="BD154" s="403"/>
      <c r="BE154" s="403"/>
      <c r="BF154" s="403"/>
      <c r="BG154" s="403"/>
      <c r="BH154" s="403"/>
      <c r="BI154" s="403"/>
      <c r="BJ154" s="403"/>
      <c r="BK154" s="403"/>
      <c r="BL154" s="403"/>
      <c r="BM154" s="403"/>
      <c r="BN154" s="403"/>
      <c r="BO154" s="403"/>
      <c r="BP154" s="403"/>
      <c r="BQ154" s="403"/>
      <c r="BR154" s="403"/>
      <c r="BS154" s="403"/>
      <c r="BT154" s="403"/>
      <c r="BU154" s="403"/>
      <c r="BV154" s="403"/>
      <c r="BW154" s="403"/>
      <c r="BX154" s="403"/>
      <c r="BY154" s="403"/>
      <c r="BZ154" s="403"/>
      <c r="CA154" s="403"/>
      <c r="CB154" s="403"/>
      <c r="CC154" s="403"/>
      <c r="CD154" s="403"/>
      <c r="CE154" s="403"/>
      <c r="CF154" s="403"/>
      <c r="CG154" s="403"/>
      <c r="CH154" s="403"/>
      <c r="CI154" s="403"/>
      <c r="CJ154" s="403"/>
      <c r="CK154" s="403"/>
      <c r="CL154" s="403"/>
      <c r="CM154" s="403"/>
      <c r="CN154" s="403"/>
      <c r="CO154" s="403"/>
      <c r="CP154" s="403"/>
      <c r="CQ154" s="403"/>
      <c r="CR154" s="403"/>
      <c r="CS154" s="403"/>
      <c r="CT154" s="403"/>
      <c r="CU154" s="403"/>
      <c r="CV154" s="403"/>
      <c r="CW154" s="403"/>
      <c r="CX154" s="403"/>
      <c r="CY154" s="403"/>
      <c r="CZ154" s="403"/>
      <c r="DA154" s="403"/>
      <c r="DB154" s="403"/>
      <c r="DC154" s="403"/>
      <c r="DD154" s="403"/>
      <c r="DE154" s="403"/>
      <c r="DF154" s="403"/>
      <c r="DG154" s="403"/>
      <c r="DH154" s="403"/>
      <c r="DI154" s="403"/>
      <c r="DJ154" s="403"/>
      <c r="DK154" s="403"/>
      <c r="DL154" s="403"/>
      <c r="DM154" s="403"/>
      <c r="DN154" s="403"/>
      <c r="DO154" s="403"/>
      <c r="DP154" s="403"/>
      <c r="DQ154" s="403"/>
      <c r="DR154" s="403"/>
      <c r="DS154" s="403"/>
      <c r="DT154" s="403"/>
      <c r="DU154" s="403"/>
      <c r="DV154" s="403"/>
      <c r="DW154" s="403"/>
      <c r="DX154" s="403"/>
      <c r="DY154" s="403"/>
      <c r="DZ154" s="403"/>
      <c r="EA154" s="403"/>
      <c r="EB154" s="403"/>
      <c r="EC154" s="403"/>
      <c r="ED154" s="403"/>
      <c r="EE154" s="403"/>
      <c r="EF154" s="403"/>
      <c r="EG154" s="403"/>
      <c r="EH154" s="403"/>
      <c r="EI154" s="403"/>
      <c r="EJ154" s="403"/>
      <c r="EK154" s="403"/>
      <c r="EL154" s="403"/>
      <c r="EM154" s="403"/>
      <c r="EN154" s="403"/>
      <c r="EO154" s="403"/>
      <c r="EP154" s="403"/>
      <c r="EQ154" s="403"/>
      <c r="ER154" s="403"/>
      <c r="ES154" s="403"/>
      <c r="ET154" s="403"/>
      <c r="EU154" s="403"/>
      <c r="EV154" s="403"/>
      <c r="EW154" s="403"/>
      <c r="EX154" s="403"/>
      <c r="EY154" s="403"/>
      <c r="EZ154" s="403"/>
      <c r="FA154" s="403"/>
      <c r="FB154" s="403"/>
      <c r="FC154" s="403"/>
      <c r="FD154" s="403"/>
      <c r="FE154" s="403"/>
      <c r="FF154" s="403"/>
      <c r="FG154" s="403"/>
      <c r="FH154" s="403"/>
      <c r="FI154" s="403"/>
      <c r="FJ154" s="403"/>
      <c r="FK154" s="403"/>
      <c r="FL154" s="403"/>
      <c r="FM154" s="403"/>
      <c r="FN154" s="403"/>
      <c r="FO154" s="403"/>
      <c r="FP154" s="403"/>
      <c r="FQ154" s="403"/>
      <c r="FR154" s="403"/>
      <c r="FS154" s="403"/>
      <c r="FT154" s="403"/>
      <c r="FU154" s="403"/>
      <c r="FV154" s="403"/>
      <c r="FW154" s="403"/>
      <c r="FX154" s="403"/>
      <c r="FY154" s="403"/>
      <c r="FZ154" s="403"/>
      <c r="GA154" s="403"/>
      <c r="GB154" s="403"/>
      <c r="GC154" s="403"/>
      <c r="GD154" s="403"/>
      <c r="GE154" s="403"/>
      <c r="GF154" s="403"/>
      <c r="GG154" s="403"/>
      <c r="GH154" s="403"/>
    </row>
    <row r="155" spans="1:190" s="23" customFormat="1" ht="34.15" customHeight="1" thickBot="1" x14ac:dyDescent="0.3">
      <c r="A155" s="131">
        <v>13</v>
      </c>
      <c r="B155" s="547"/>
      <c r="C155" s="637" t="s">
        <v>420</v>
      </c>
      <c r="D155" s="637" t="s">
        <v>185</v>
      </c>
      <c r="E155" s="632" t="s">
        <v>421</v>
      </c>
      <c r="F155" s="633">
        <v>4426.2</v>
      </c>
      <c r="G155" s="205">
        <v>4426.2</v>
      </c>
      <c r="H155" s="602">
        <v>2380.5</v>
      </c>
      <c r="I155" s="62">
        <f>H155/H6</f>
        <v>7.6765212927126401E-3</v>
      </c>
      <c r="J155" s="65">
        <f t="shared" ref="J155" si="323">H155-G155</f>
        <v>-2045.6999999999998</v>
      </c>
      <c r="K155" s="95">
        <f>H155/G155</f>
        <v>0.53782025213501428</v>
      </c>
      <c r="L155" s="64">
        <v>8270.9</v>
      </c>
      <c r="M155" s="460">
        <v>8270.9</v>
      </c>
      <c r="N155" s="61">
        <v>270.89999999999998</v>
      </c>
      <c r="O155" s="602"/>
      <c r="P155" s="61">
        <f t="shared" ref="P155" si="324">O155-N155</f>
        <v>-270.89999999999998</v>
      </c>
      <c r="Q155" s="672"/>
      <c r="R155" s="216">
        <f t="shared" ref="R155" si="325">SUM(F155,L155)</f>
        <v>12697.099999999999</v>
      </c>
      <c r="S155" s="460">
        <f t="shared" ref="S155" si="326">SUM(F155,M155)</f>
        <v>12697.099999999999</v>
      </c>
      <c r="T155" s="61">
        <f t="shared" ref="T155" si="327">SUM(G155,N155)</f>
        <v>4697.0999999999995</v>
      </c>
      <c r="U155" s="61">
        <f t="shared" ref="U155" si="328">SUM(H155,O155)</f>
        <v>2380.5</v>
      </c>
      <c r="V155" s="61">
        <f t="shared" ref="V155" si="329">U155-T155</f>
        <v>-2316.5999999999995</v>
      </c>
      <c r="W155" s="94">
        <f t="shared" si="322"/>
        <v>0.50680206936194683</v>
      </c>
      <c r="X155" s="15"/>
      <c r="Y155" s="382"/>
      <c r="Z155" s="382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</row>
    <row r="156" spans="1:190" s="23" customFormat="1" ht="23.25" customHeight="1" thickBot="1" x14ac:dyDescent="0.3">
      <c r="A156" s="49">
        <v>14</v>
      </c>
      <c r="B156" s="162">
        <v>180404</v>
      </c>
      <c r="C156" s="168" t="s">
        <v>371</v>
      </c>
      <c r="D156" s="168" t="s">
        <v>188</v>
      </c>
      <c r="E156" s="237" t="s">
        <v>192</v>
      </c>
      <c r="F156" s="518">
        <v>198</v>
      </c>
      <c r="G156" s="204">
        <v>135.9</v>
      </c>
      <c r="H156" s="600">
        <v>24.8</v>
      </c>
      <c r="I156" s="118">
        <f>H156/H6</f>
        <v>7.9973840814649637E-5</v>
      </c>
      <c r="J156" s="63">
        <f t="shared" si="166"/>
        <v>-111.10000000000001</v>
      </c>
      <c r="K156" s="100">
        <f>H156/G156</f>
        <v>0.18248712288447388</v>
      </c>
      <c r="L156" s="326"/>
      <c r="M156" s="469"/>
      <c r="N156" s="84"/>
      <c r="O156" s="600"/>
      <c r="P156" s="70">
        <f t="shared" si="280"/>
        <v>0</v>
      </c>
      <c r="Q156" s="293"/>
      <c r="R156" s="215">
        <f t="shared" si="201"/>
        <v>198</v>
      </c>
      <c r="S156" s="469">
        <f t="shared" si="202"/>
        <v>198</v>
      </c>
      <c r="T156" s="84">
        <f t="shared" si="203"/>
        <v>135.9</v>
      </c>
      <c r="U156" s="84">
        <f t="shared" si="204"/>
        <v>24.8</v>
      </c>
      <c r="V156" s="84">
        <f t="shared" si="205"/>
        <v>-111.10000000000001</v>
      </c>
      <c r="W156" s="94">
        <f t="shared" si="322"/>
        <v>0.18248712288447388</v>
      </c>
      <c r="X156" s="15"/>
      <c r="Y156" s="382" t="str">
        <f t="shared" si="168"/>
        <v/>
      </c>
      <c r="Z156" s="382" t="str">
        <f t="shared" si="169"/>
        <v/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</row>
    <row r="157" spans="1:190" s="20" customFormat="1" ht="21.75" hidden="1" customHeight="1" thickBot="1" x14ac:dyDescent="0.3">
      <c r="A157" s="42">
        <v>14</v>
      </c>
      <c r="B157" s="161">
        <v>180409</v>
      </c>
      <c r="C157" s="168" t="s">
        <v>372</v>
      </c>
      <c r="D157" s="172" t="s">
        <v>179</v>
      </c>
      <c r="E157" s="238" t="s">
        <v>193</v>
      </c>
      <c r="F157" s="130"/>
      <c r="G157" s="112"/>
      <c r="H157" s="480"/>
      <c r="I157" s="120"/>
      <c r="J157" s="68">
        <f t="shared" si="166"/>
        <v>0</v>
      </c>
      <c r="K157" s="122"/>
      <c r="L157" s="96">
        <f>SUM(L158:L161)</f>
        <v>0</v>
      </c>
      <c r="M157" s="374">
        <f>SUM(M158:M161)</f>
        <v>0</v>
      </c>
      <c r="N157" s="70">
        <f>SUM(N158:N161)</f>
        <v>0</v>
      </c>
      <c r="O157" s="374">
        <f>SUM(O158:O161)</f>
        <v>0</v>
      </c>
      <c r="P157" s="70">
        <f>SUM(P158:P161)</f>
        <v>0</v>
      </c>
      <c r="Q157" s="208" t="e">
        <f t="shared" ref="Q157:Q190" si="330">O157/N157</f>
        <v>#DIV/0!</v>
      </c>
      <c r="R157" s="96">
        <f t="shared" si="201"/>
        <v>0</v>
      </c>
      <c r="S157" s="374">
        <f t="shared" si="202"/>
        <v>0</v>
      </c>
      <c r="T157" s="70">
        <f t="shared" si="203"/>
        <v>0</v>
      </c>
      <c r="U157" s="70">
        <f t="shared" si="204"/>
        <v>0</v>
      </c>
      <c r="V157" s="70">
        <f t="shared" si="205"/>
        <v>0</v>
      </c>
      <c r="W157" s="94" t="e">
        <f t="shared" si="322"/>
        <v>#DIV/0!</v>
      </c>
      <c r="X157" s="25"/>
      <c r="Y157" s="382" t="str">
        <f t="shared" si="168"/>
        <v/>
      </c>
      <c r="Z157" s="382" t="str">
        <f t="shared" si="169"/>
        <v/>
      </c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</row>
    <row r="158" spans="1:190" ht="18" hidden="1" customHeight="1" x14ac:dyDescent="0.25">
      <c r="A158" s="43"/>
      <c r="B158" s="564"/>
      <c r="C158" s="50"/>
      <c r="D158" s="50"/>
      <c r="E158" s="153" t="s">
        <v>119</v>
      </c>
      <c r="F158" s="195"/>
      <c r="G158" s="222"/>
      <c r="H158" s="598"/>
      <c r="I158" s="101"/>
      <c r="J158" s="74">
        <f t="shared" si="166"/>
        <v>0</v>
      </c>
      <c r="K158" s="128"/>
      <c r="L158" s="229"/>
      <c r="M158" s="462"/>
      <c r="N158" s="375"/>
      <c r="O158" s="613"/>
      <c r="P158" s="140">
        <f t="shared" si="280"/>
        <v>0</v>
      </c>
      <c r="Q158" s="670" t="e">
        <f t="shared" si="330"/>
        <v>#DIV/0!</v>
      </c>
      <c r="R158" s="334">
        <f t="shared" si="201"/>
        <v>0</v>
      </c>
      <c r="S158" s="487">
        <f t="shared" si="202"/>
        <v>0</v>
      </c>
      <c r="T158" s="335">
        <f t="shared" si="203"/>
        <v>0</v>
      </c>
      <c r="U158" s="335">
        <f t="shared" si="204"/>
        <v>0</v>
      </c>
      <c r="V158" s="335">
        <f t="shared" si="205"/>
        <v>0</v>
      </c>
      <c r="W158" s="94" t="e">
        <f t="shared" si="322"/>
        <v>#DIV/0!</v>
      </c>
      <c r="X158" s="15"/>
      <c r="Y158" s="382" t="str">
        <f t="shared" si="168"/>
        <v/>
      </c>
      <c r="Z158" s="382" t="str">
        <f t="shared" si="169"/>
        <v/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190" ht="21" hidden="1" customHeight="1" x14ac:dyDescent="0.25">
      <c r="A159" s="44"/>
      <c r="B159" s="565"/>
      <c r="C159" s="135"/>
      <c r="D159" s="31"/>
      <c r="E159" s="160" t="s">
        <v>194</v>
      </c>
      <c r="F159" s="323"/>
      <c r="G159" s="236"/>
      <c r="H159" s="599"/>
      <c r="I159" s="102"/>
      <c r="J159" s="89">
        <f t="shared" si="166"/>
        <v>0</v>
      </c>
      <c r="K159" s="333"/>
      <c r="L159" s="212"/>
      <c r="M159" s="387"/>
      <c r="N159" s="80"/>
      <c r="O159" s="614"/>
      <c r="P159" s="79">
        <f t="shared" si="280"/>
        <v>0</v>
      </c>
      <c r="Q159" s="290" t="e">
        <f t="shared" si="330"/>
        <v>#DIV/0!</v>
      </c>
      <c r="R159" s="325">
        <f t="shared" si="201"/>
        <v>0</v>
      </c>
      <c r="S159" s="472">
        <f t="shared" si="202"/>
        <v>0</v>
      </c>
      <c r="T159" s="117">
        <f t="shared" si="203"/>
        <v>0</v>
      </c>
      <c r="U159" s="117">
        <f t="shared" si="204"/>
        <v>0</v>
      </c>
      <c r="V159" s="117">
        <f t="shared" si="205"/>
        <v>0</v>
      </c>
      <c r="W159" s="94" t="e">
        <f t="shared" si="322"/>
        <v>#DIV/0!</v>
      </c>
      <c r="X159" s="15"/>
      <c r="Y159" s="382" t="str">
        <f t="shared" si="168"/>
        <v/>
      </c>
      <c r="Z159" s="382" t="str">
        <f t="shared" si="169"/>
        <v/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190" ht="20.25" hidden="1" customHeight="1" thickBot="1" x14ac:dyDescent="0.3">
      <c r="A160" s="43"/>
      <c r="B160" s="563"/>
      <c r="C160" s="31"/>
      <c r="D160" s="50"/>
      <c r="E160" s="153" t="s">
        <v>116</v>
      </c>
      <c r="F160" s="195"/>
      <c r="G160" s="222"/>
      <c r="H160" s="598"/>
      <c r="I160" s="101"/>
      <c r="J160" s="78">
        <f t="shared" si="166"/>
        <v>0</v>
      </c>
      <c r="K160" s="128"/>
      <c r="L160" s="214"/>
      <c r="M160" s="468"/>
      <c r="N160" s="292"/>
      <c r="O160" s="615"/>
      <c r="P160" s="109">
        <f t="shared" si="280"/>
        <v>0</v>
      </c>
      <c r="Q160" s="293" t="e">
        <f t="shared" si="330"/>
        <v>#DIV/0!</v>
      </c>
      <c r="R160" s="215">
        <f t="shared" si="201"/>
        <v>0</v>
      </c>
      <c r="S160" s="460">
        <f t="shared" si="202"/>
        <v>0</v>
      </c>
      <c r="T160" s="61">
        <f t="shared" si="203"/>
        <v>0</v>
      </c>
      <c r="U160" s="61">
        <f t="shared" si="204"/>
        <v>0</v>
      </c>
      <c r="V160" s="61">
        <f t="shared" si="205"/>
        <v>0</v>
      </c>
      <c r="W160" s="94" t="e">
        <f t="shared" si="322"/>
        <v>#DIV/0!</v>
      </c>
      <c r="X160" s="15"/>
      <c r="Y160" s="382" t="str">
        <f t="shared" si="168"/>
        <v/>
      </c>
      <c r="Z160" s="382" t="str">
        <f t="shared" si="169"/>
        <v/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:190" ht="21.75" hidden="1" customHeight="1" thickBot="1" x14ac:dyDescent="0.3">
      <c r="A161" s="45"/>
      <c r="B161" s="565"/>
      <c r="C161" s="135"/>
      <c r="D161" s="135"/>
      <c r="E161" s="155" t="s">
        <v>66</v>
      </c>
      <c r="F161" s="198"/>
      <c r="G161" s="239"/>
      <c r="H161" s="601"/>
      <c r="I161" s="106"/>
      <c r="J161" s="87">
        <f t="shared" si="166"/>
        <v>0</v>
      </c>
      <c r="K161" s="129"/>
      <c r="L161" s="294"/>
      <c r="M161" s="474"/>
      <c r="N161" s="83"/>
      <c r="O161" s="616"/>
      <c r="P161" s="109">
        <f t="shared" si="280"/>
        <v>0</v>
      </c>
      <c r="Q161" s="299" t="e">
        <f t="shared" si="330"/>
        <v>#DIV/0!</v>
      </c>
      <c r="R161" s="216">
        <f t="shared" si="201"/>
        <v>0</v>
      </c>
      <c r="S161" s="460">
        <f t="shared" si="202"/>
        <v>0</v>
      </c>
      <c r="T161" s="61">
        <f t="shared" si="203"/>
        <v>0</v>
      </c>
      <c r="U161" s="61">
        <f t="shared" si="204"/>
        <v>0</v>
      </c>
      <c r="V161" s="61">
        <f t="shared" si="205"/>
        <v>0</v>
      </c>
      <c r="W161" s="94" t="e">
        <f t="shared" si="322"/>
        <v>#DIV/0!</v>
      </c>
      <c r="X161" s="15"/>
      <c r="Y161" s="382" t="str">
        <f t="shared" ref="Y161:Y211" si="331">IF(J161&lt;=0,"",IF(J161&gt;0,"НІ"))</f>
        <v/>
      </c>
      <c r="Z161" s="382" t="str">
        <f t="shared" ref="Z161:Z211" si="332">IF(P161&lt;=0,"",IF(P161&gt;0,"НІ"))</f>
        <v/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190" s="51" customFormat="1" ht="22.5" hidden="1" customHeight="1" thickBot="1" x14ac:dyDescent="0.3">
      <c r="A162" s="42">
        <v>15</v>
      </c>
      <c r="B162" s="560">
        <v>180410</v>
      </c>
      <c r="C162" s="168" t="s">
        <v>187</v>
      </c>
      <c r="D162" s="168" t="s">
        <v>188</v>
      </c>
      <c r="E162" s="237" t="s">
        <v>120</v>
      </c>
      <c r="F162" s="130"/>
      <c r="G162" s="112"/>
      <c r="H162" s="480"/>
      <c r="I162" s="111"/>
      <c r="J162" s="72"/>
      <c r="K162" s="94"/>
      <c r="L162" s="216"/>
      <c r="M162" s="460"/>
      <c r="N162" s="70"/>
      <c r="O162" s="480"/>
      <c r="P162" s="61">
        <f t="shared" si="280"/>
        <v>0</v>
      </c>
      <c r="Q162" s="208" t="e">
        <f t="shared" si="330"/>
        <v>#DIV/0!</v>
      </c>
      <c r="R162" s="216">
        <f>SUM(F162,L162)</f>
        <v>0</v>
      </c>
      <c r="S162" s="460">
        <f>SUM(F162,M162)</f>
        <v>0</v>
      </c>
      <c r="T162" s="61">
        <f>SUM(G162,N162)</f>
        <v>0</v>
      </c>
      <c r="U162" s="61">
        <f>SUM(H162,O162)</f>
        <v>0</v>
      </c>
      <c r="V162" s="61">
        <f>U162-T162</f>
        <v>0</v>
      </c>
      <c r="W162" s="94" t="e">
        <f t="shared" si="322"/>
        <v>#DIV/0!</v>
      </c>
      <c r="X162" s="26"/>
      <c r="Y162" s="382" t="str">
        <f t="shared" si="331"/>
        <v/>
      </c>
      <c r="Z162" s="382" t="str">
        <f t="shared" si="332"/>
        <v/>
      </c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</row>
    <row r="163" spans="1:190" ht="32.25" hidden="1" customHeight="1" thickBot="1" x14ac:dyDescent="0.3">
      <c r="A163" s="131">
        <v>16</v>
      </c>
      <c r="B163" s="566" t="s">
        <v>39</v>
      </c>
      <c r="C163" s="60" t="s">
        <v>198</v>
      </c>
      <c r="D163" s="60" t="s">
        <v>197</v>
      </c>
      <c r="E163" s="156" t="s">
        <v>82</v>
      </c>
      <c r="F163" s="199"/>
      <c r="G163" s="205"/>
      <c r="H163" s="602"/>
      <c r="I163" s="62">
        <f>H163/H6</f>
        <v>0</v>
      </c>
      <c r="J163" s="65">
        <f t="shared" si="166"/>
        <v>0</v>
      </c>
      <c r="K163" s="121" t="e">
        <f t="shared" ref="K163:K169" si="333">H163/G163</f>
        <v>#DIV/0!</v>
      </c>
      <c r="L163" s="216"/>
      <c r="M163" s="460"/>
      <c r="N163" s="61"/>
      <c r="O163" s="602"/>
      <c r="P163" s="61">
        <f>O163-N163</f>
        <v>0</v>
      </c>
      <c r="Q163" s="287"/>
      <c r="R163" s="216">
        <f t="shared" si="201"/>
        <v>0</v>
      </c>
      <c r="S163" s="460">
        <f t="shared" si="202"/>
        <v>0</v>
      </c>
      <c r="T163" s="61">
        <f t="shared" si="203"/>
        <v>0</v>
      </c>
      <c r="U163" s="61">
        <f t="shared" si="204"/>
        <v>0</v>
      </c>
      <c r="V163" s="61">
        <f t="shared" si="205"/>
        <v>0</v>
      </c>
      <c r="W163" s="94" t="e">
        <f t="shared" si="322"/>
        <v>#DIV/0!</v>
      </c>
      <c r="X163" s="15"/>
      <c r="Y163" s="382" t="str">
        <f t="shared" si="331"/>
        <v/>
      </c>
      <c r="Z163" s="382" t="str">
        <f t="shared" si="332"/>
        <v/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1:190" s="59" customFormat="1" ht="24.75" hidden="1" customHeight="1" thickBot="1" x14ac:dyDescent="0.3">
      <c r="A164" s="46"/>
      <c r="B164" s="567"/>
      <c r="C164" s="177"/>
      <c r="D164" s="177"/>
      <c r="E164" s="164" t="s">
        <v>126</v>
      </c>
      <c r="F164" s="200"/>
      <c r="G164" s="223"/>
      <c r="H164" s="603"/>
      <c r="I164" s="67">
        <f>H164/H6</f>
        <v>0</v>
      </c>
      <c r="J164" s="68">
        <f t="shared" si="166"/>
        <v>0</v>
      </c>
      <c r="K164" s="69" t="e">
        <f t="shared" si="333"/>
        <v>#DIV/0!</v>
      </c>
      <c r="L164" s="329"/>
      <c r="M164" s="471"/>
      <c r="N164" s="221"/>
      <c r="O164" s="603"/>
      <c r="P164" s="221"/>
      <c r="Q164" s="227"/>
      <c r="R164" s="298">
        <f t="shared" si="201"/>
        <v>0</v>
      </c>
      <c r="S164" s="460">
        <f t="shared" si="202"/>
        <v>0</v>
      </c>
      <c r="T164" s="61">
        <f>SUM(G164,N164)</f>
        <v>0</v>
      </c>
      <c r="U164" s="61">
        <f>SUM(H164,O164)</f>
        <v>0</v>
      </c>
      <c r="V164" s="61">
        <f>U164-T164</f>
        <v>0</v>
      </c>
      <c r="W164" s="94" t="e">
        <f t="shared" si="322"/>
        <v>#DIV/0!</v>
      </c>
      <c r="X164" s="56"/>
      <c r="Y164" s="382" t="str">
        <f t="shared" si="331"/>
        <v/>
      </c>
      <c r="Z164" s="382" t="str">
        <f t="shared" si="332"/>
        <v/>
      </c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</row>
    <row r="165" spans="1:190" ht="25.5" hidden="1" customHeight="1" thickBot="1" x14ac:dyDescent="0.3">
      <c r="A165" s="42">
        <v>17</v>
      </c>
      <c r="B165" s="561" t="s">
        <v>85</v>
      </c>
      <c r="C165" s="36"/>
      <c r="D165" s="36"/>
      <c r="E165" s="149" t="s">
        <v>115</v>
      </c>
      <c r="F165" s="130"/>
      <c r="G165" s="112"/>
      <c r="H165" s="480"/>
      <c r="I165" s="71">
        <f>H165/H6</f>
        <v>0</v>
      </c>
      <c r="J165" s="72">
        <f t="shared" si="166"/>
        <v>0</v>
      </c>
      <c r="K165" s="94" t="e">
        <f t="shared" si="333"/>
        <v>#DIV/0!</v>
      </c>
      <c r="L165" s="86"/>
      <c r="M165" s="374"/>
      <c r="N165" s="70"/>
      <c r="O165" s="477"/>
      <c r="P165" s="70">
        <f>O165-N165</f>
        <v>0</v>
      </c>
      <c r="Q165" s="208"/>
      <c r="R165" s="96">
        <f t="shared" si="201"/>
        <v>0</v>
      </c>
      <c r="S165" s="374">
        <f t="shared" si="202"/>
        <v>0</v>
      </c>
      <c r="T165" s="70">
        <f t="shared" si="203"/>
        <v>0</v>
      </c>
      <c r="U165" s="70">
        <f t="shared" si="204"/>
        <v>0</v>
      </c>
      <c r="V165" s="70">
        <f t="shared" si="205"/>
        <v>0</v>
      </c>
      <c r="W165" s="94" t="e">
        <f t="shared" si="322"/>
        <v>#DIV/0!</v>
      </c>
      <c r="X165" s="15"/>
      <c r="Y165" s="382" t="str">
        <f t="shared" si="331"/>
        <v/>
      </c>
      <c r="Z165" s="382" t="str">
        <f t="shared" si="332"/>
        <v/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190" s="59" customFormat="1" ht="27" hidden="1" customHeight="1" thickBot="1" x14ac:dyDescent="0.3">
      <c r="A166" s="42"/>
      <c r="B166" s="561"/>
      <c r="C166" s="177"/>
      <c r="D166" s="177"/>
      <c r="E166" s="164" t="s">
        <v>127</v>
      </c>
      <c r="F166" s="201"/>
      <c r="G166" s="240"/>
      <c r="H166" s="604"/>
      <c r="I166" s="67">
        <f>H166/H6</f>
        <v>0</v>
      </c>
      <c r="J166" s="68">
        <f>H166-G166</f>
        <v>0</v>
      </c>
      <c r="K166" s="69" t="e">
        <f t="shared" si="333"/>
        <v>#DIV/0!</v>
      </c>
      <c r="L166" s="86"/>
      <c r="M166" s="374"/>
      <c r="N166" s="70"/>
      <c r="O166" s="477"/>
      <c r="P166" s="70"/>
      <c r="Q166" s="208"/>
      <c r="R166" s="216">
        <f t="shared" si="201"/>
        <v>0</v>
      </c>
      <c r="S166" s="460">
        <f t="shared" si="202"/>
        <v>0</v>
      </c>
      <c r="T166" s="70">
        <f>SUM(G166,N166)</f>
        <v>0</v>
      </c>
      <c r="U166" s="70">
        <f>SUM(H166,O166)</f>
        <v>0</v>
      </c>
      <c r="V166" s="70">
        <f>U166-T166</f>
        <v>0</v>
      </c>
      <c r="W166" s="94" t="e">
        <f t="shared" si="322"/>
        <v>#DIV/0!</v>
      </c>
      <c r="X166" s="56"/>
      <c r="Y166" s="382" t="str">
        <f t="shared" si="331"/>
        <v/>
      </c>
      <c r="Z166" s="382" t="str">
        <f t="shared" si="332"/>
        <v/>
      </c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</row>
    <row r="167" spans="1:190" ht="32.25" hidden="1" customHeight="1" thickBot="1" x14ac:dyDescent="0.3">
      <c r="A167" s="131">
        <v>17</v>
      </c>
      <c r="B167" s="566" t="s">
        <v>39</v>
      </c>
      <c r="C167" s="60" t="s">
        <v>295</v>
      </c>
      <c r="D167" s="60" t="s">
        <v>294</v>
      </c>
      <c r="E167" s="156" t="s">
        <v>293</v>
      </c>
      <c r="F167" s="199"/>
      <c r="G167" s="205"/>
      <c r="H167" s="602"/>
      <c r="I167" s="62">
        <f>H167/H6</f>
        <v>0</v>
      </c>
      <c r="J167" s="65">
        <f t="shared" ref="J167:J168" si="334">H167-G167</f>
        <v>0</v>
      </c>
      <c r="K167" s="94" t="e">
        <f t="shared" si="333"/>
        <v>#DIV/0!</v>
      </c>
      <c r="L167" s="64"/>
      <c r="M167" s="460"/>
      <c r="N167" s="61"/>
      <c r="O167" s="602"/>
      <c r="P167" s="61">
        <f>O167-N167</f>
        <v>0</v>
      </c>
      <c r="Q167" s="293" t="e">
        <f t="shared" si="330"/>
        <v>#DIV/0!</v>
      </c>
      <c r="R167" s="216">
        <f t="shared" ref="R167" si="335">SUM(F167,L167)</f>
        <v>0</v>
      </c>
      <c r="S167" s="460">
        <f t="shared" ref="S167" si="336">SUM(F167,M167)</f>
        <v>0</v>
      </c>
      <c r="T167" s="61">
        <f t="shared" ref="T167" si="337">SUM(G167,N167)</f>
        <v>0</v>
      </c>
      <c r="U167" s="61">
        <f t="shared" ref="U167" si="338">SUM(H167,O167)</f>
        <v>0</v>
      </c>
      <c r="V167" s="61">
        <f t="shared" ref="V167:V168" si="339">U167-T167</f>
        <v>0</v>
      </c>
      <c r="W167" s="94" t="e">
        <f t="shared" si="322"/>
        <v>#DIV/0!</v>
      </c>
      <c r="X167" s="15"/>
      <c r="Y167" s="382" t="str">
        <f t="shared" ref="Y167" si="340">IF(J167&lt;=0,"",IF(J167&gt;0,"НІ"))</f>
        <v/>
      </c>
      <c r="Z167" s="382" t="str">
        <f t="shared" ref="Z167" si="341">IF(P167&lt;=0,"",IF(P167&gt;0,"НІ"))</f>
        <v/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190" s="406" customFormat="1" ht="31.5" hidden="1" customHeight="1" thickBot="1" x14ac:dyDescent="0.3">
      <c r="A168" s="453"/>
      <c r="B168" s="568"/>
      <c r="C168" s="410"/>
      <c r="D168" s="410"/>
      <c r="E168" s="452" t="s">
        <v>296</v>
      </c>
      <c r="F168" s="443"/>
      <c r="G168" s="444"/>
      <c r="H168" s="605"/>
      <c r="I168" s="445">
        <f>H168/H6</f>
        <v>0</v>
      </c>
      <c r="J168" s="446">
        <f t="shared" si="334"/>
        <v>0</v>
      </c>
      <c r="K168" s="447" t="e">
        <f t="shared" si="333"/>
        <v>#DIV/0!</v>
      </c>
      <c r="L168" s="448"/>
      <c r="M168" s="475"/>
      <c r="N168" s="411"/>
      <c r="O168" s="617"/>
      <c r="P168" s="411">
        <f>O168-N168</f>
        <v>0</v>
      </c>
      <c r="Q168" s="674" t="e">
        <f t="shared" si="330"/>
        <v>#DIV/0!</v>
      </c>
      <c r="R168" s="449">
        <f t="shared" ref="R168" si="342">SUM(F168,L168)</f>
        <v>0</v>
      </c>
      <c r="S168" s="488">
        <f t="shared" ref="S168" si="343">SUM(F168,M168)</f>
        <v>0</v>
      </c>
      <c r="T168" s="450">
        <f t="shared" ref="T168" si="344">SUM(G168,N168)</f>
        <v>0</v>
      </c>
      <c r="U168" s="450">
        <f t="shared" ref="U168" si="345">SUM(H168,O168)</f>
        <v>0</v>
      </c>
      <c r="V168" s="411">
        <f t="shared" si="339"/>
        <v>0</v>
      </c>
      <c r="W168" s="94" t="e">
        <f t="shared" si="322"/>
        <v>#DIV/0!</v>
      </c>
      <c r="X168" s="398"/>
      <c r="Y168" s="451"/>
      <c r="Z168" s="451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3"/>
      <c r="AW168" s="403"/>
      <c r="AX168" s="403"/>
      <c r="AY168" s="403"/>
      <c r="AZ168" s="403"/>
      <c r="BA168" s="403"/>
      <c r="BB168" s="403"/>
      <c r="BC168" s="403"/>
      <c r="BD168" s="403"/>
      <c r="BE168" s="403"/>
      <c r="BF168" s="403"/>
      <c r="BG168" s="403"/>
      <c r="BH168" s="403"/>
      <c r="BI168" s="403"/>
      <c r="BJ168" s="403"/>
      <c r="BK168" s="403"/>
      <c r="BL168" s="403"/>
      <c r="BM168" s="403"/>
      <c r="BN168" s="403"/>
      <c r="BO168" s="403"/>
      <c r="BP168" s="403"/>
      <c r="BQ168" s="403"/>
      <c r="BR168" s="403"/>
      <c r="BS168" s="403"/>
      <c r="BT168" s="403"/>
      <c r="BU168" s="403"/>
      <c r="BV168" s="403"/>
      <c r="BW168" s="403"/>
      <c r="BX168" s="403"/>
      <c r="BY168" s="403"/>
      <c r="BZ168" s="403"/>
      <c r="CA168" s="403"/>
      <c r="CB168" s="403"/>
      <c r="CC168" s="403"/>
      <c r="CD168" s="403"/>
      <c r="CE168" s="403"/>
      <c r="CF168" s="403"/>
      <c r="CG168" s="403"/>
      <c r="CH168" s="403"/>
      <c r="CI168" s="403"/>
      <c r="CJ168" s="403"/>
      <c r="CK168" s="403"/>
      <c r="CL168" s="403"/>
      <c r="CM168" s="403"/>
      <c r="CN168" s="403"/>
      <c r="CO168" s="403"/>
      <c r="CP168" s="403"/>
      <c r="CQ168" s="403"/>
      <c r="CR168" s="403"/>
      <c r="CS168" s="403"/>
      <c r="CT168" s="403"/>
      <c r="CU168" s="403"/>
      <c r="CV168" s="403"/>
      <c r="CW168" s="403"/>
      <c r="CX168" s="403"/>
      <c r="CY168" s="403"/>
      <c r="CZ168" s="403"/>
      <c r="DA168" s="403"/>
      <c r="DB168" s="403"/>
      <c r="DC168" s="403"/>
      <c r="DD168" s="403"/>
      <c r="DE168" s="403"/>
      <c r="DF168" s="403"/>
      <c r="DG168" s="403"/>
      <c r="DH168" s="403"/>
      <c r="DI168" s="403"/>
      <c r="DJ168" s="403"/>
      <c r="DK168" s="403"/>
      <c r="DL168" s="403"/>
      <c r="DM168" s="403"/>
      <c r="DN168" s="403"/>
      <c r="DO168" s="403"/>
      <c r="DP168" s="403"/>
      <c r="DQ168" s="403"/>
      <c r="DR168" s="403"/>
      <c r="DS168" s="403"/>
      <c r="DT168" s="403"/>
      <c r="DU168" s="403"/>
      <c r="DV168" s="403"/>
      <c r="DW168" s="403"/>
      <c r="DX168" s="403"/>
      <c r="DY168" s="403"/>
      <c r="DZ168" s="403"/>
      <c r="EA168" s="403"/>
      <c r="EB168" s="403"/>
      <c r="EC168" s="403"/>
      <c r="ED168" s="403"/>
      <c r="EE168" s="403"/>
      <c r="EF168" s="403"/>
      <c r="EG168" s="403"/>
      <c r="EH168" s="403"/>
      <c r="EI168" s="403"/>
      <c r="EJ168" s="403"/>
      <c r="EK168" s="403"/>
      <c r="EL168" s="403"/>
      <c r="EM168" s="403"/>
      <c r="EN168" s="403"/>
      <c r="EO168" s="403"/>
      <c r="EP168" s="403"/>
      <c r="EQ168" s="403"/>
      <c r="ER168" s="403"/>
      <c r="ES168" s="403"/>
      <c r="ET168" s="403"/>
      <c r="EU168" s="403"/>
      <c r="EV168" s="403"/>
      <c r="EW168" s="403"/>
      <c r="EX168" s="403"/>
      <c r="EY168" s="403"/>
      <c r="EZ168" s="403"/>
      <c r="FA168" s="403"/>
      <c r="FB168" s="403"/>
      <c r="FC168" s="403"/>
      <c r="FD168" s="403"/>
      <c r="FE168" s="403"/>
      <c r="FF168" s="403"/>
      <c r="FG168" s="403"/>
      <c r="FH168" s="403"/>
      <c r="FI168" s="403"/>
      <c r="FJ168" s="403"/>
      <c r="FK168" s="403"/>
      <c r="FL168" s="403"/>
      <c r="FM168" s="403"/>
      <c r="FN168" s="403"/>
      <c r="FO168" s="403"/>
      <c r="FP168" s="403"/>
      <c r="FQ168" s="403"/>
      <c r="FR168" s="403"/>
      <c r="FS168" s="403"/>
      <c r="FT168" s="403"/>
      <c r="FU168" s="403"/>
      <c r="FV168" s="403"/>
      <c r="FW168" s="403"/>
      <c r="FX168" s="403"/>
      <c r="FY168" s="403"/>
      <c r="FZ168" s="403"/>
      <c r="GA168" s="403"/>
      <c r="GB168" s="403"/>
      <c r="GC168" s="403"/>
      <c r="GD168" s="403"/>
      <c r="GE168" s="403"/>
      <c r="GF168" s="403"/>
      <c r="GG168" s="403"/>
      <c r="GH168" s="403"/>
    </row>
    <row r="169" spans="1:190" ht="33.75" hidden="1" customHeight="1" thickBot="1" x14ac:dyDescent="0.3">
      <c r="A169" s="46">
        <v>18</v>
      </c>
      <c r="B169" s="569" t="s">
        <v>110</v>
      </c>
      <c r="C169" s="171" t="s">
        <v>195</v>
      </c>
      <c r="D169" s="171" t="s">
        <v>196</v>
      </c>
      <c r="E169" s="241" t="s">
        <v>111</v>
      </c>
      <c r="F169" s="385"/>
      <c r="G169" s="205"/>
      <c r="H169" s="602"/>
      <c r="I169" s="62">
        <f>H169/H6</f>
        <v>0</v>
      </c>
      <c r="J169" s="65">
        <f t="shared" ref="J169:J198" si="346">H169-G169</f>
        <v>0</v>
      </c>
      <c r="K169" s="95" t="e">
        <f t="shared" si="333"/>
        <v>#DIV/0!</v>
      </c>
      <c r="L169" s="215"/>
      <c r="M169" s="469"/>
      <c r="N169" s="84"/>
      <c r="O169" s="593"/>
      <c r="P169" s="84">
        <f t="shared" si="280"/>
        <v>0</v>
      </c>
      <c r="Q169" s="287"/>
      <c r="R169" s="216">
        <f>SUM(F169,L169)</f>
        <v>0</v>
      </c>
      <c r="S169" s="460">
        <f>SUM(F169,M169)</f>
        <v>0</v>
      </c>
      <c r="T169" s="61">
        <f>SUM(G169,N169)</f>
        <v>0</v>
      </c>
      <c r="U169" s="61">
        <f>SUM(H169,O169)</f>
        <v>0</v>
      </c>
      <c r="V169" s="84">
        <f>U169-T169</f>
        <v>0</v>
      </c>
      <c r="W169" s="94" t="e">
        <f t="shared" si="322"/>
        <v>#DIV/0!</v>
      </c>
      <c r="X169" s="15"/>
      <c r="Y169" s="382" t="str">
        <f t="shared" si="331"/>
        <v/>
      </c>
      <c r="Z169" s="382" t="str">
        <f t="shared" si="332"/>
        <v/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190" ht="28.5" hidden="1" customHeight="1" thickBot="1" x14ac:dyDescent="0.3">
      <c r="A170" s="42">
        <v>19</v>
      </c>
      <c r="B170" s="561" t="s">
        <v>30</v>
      </c>
      <c r="C170" s="168" t="s">
        <v>200</v>
      </c>
      <c r="D170" s="168" t="s">
        <v>201</v>
      </c>
      <c r="E170" s="151" t="s">
        <v>63</v>
      </c>
      <c r="F170" s="187"/>
      <c r="G170" s="110"/>
      <c r="H170" s="477"/>
      <c r="I170" s="71">
        <f>H170/H6</f>
        <v>0</v>
      </c>
      <c r="J170" s="68">
        <f t="shared" si="346"/>
        <v>0</v>
      </c>
      <c r="K170" s="94"/>
      <c r="L170" s="86"/>
      <c r="M170" s="374"/>
      <c r="N170" s="70"/>
      <c r="O170" s="477"/>
      <c r="P170" s="70">
        <f t="shared" si="280"/>
        <v>0</v>
      </c>
      <c r="Q170" s="208" t="e">
        <f t="shared" si="330"/>
        <v>#DIV/0!</v>
      </c>
      <c r="R170" s="96">
        <f t="shared" si="201"/>
        <v>0</v>
      </c>
      <c r="S170" s="374">
        <f t="shared" si="202"/>
        <v>0</v>
      </c>
      <c r="T170" s="70">
        <f t="shared" si="203"/>
        <v>0</v>
      </c>
      <c r="U170" s="70">
        <f t="shared" si="204"/>
        <v>0</v>
      </c>
      <c r="V170" s="70">
        <f t="shared" si="205"/>
        <v>0</v>
      </c>
      <c r="W170" s="94" t="e">
        <f t="shared" si="322"/>
        <v>#DIV/0!</v>
      </c>
      <c r="X170" s="15"/>
      <c r="Y170" s="382" t="str">
        <f t="shared" si="331"/>
        <v/>
      </c>
      <c r="Z170" s="382" t="str">
        <f t="shared" si="332"/>
        <v/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190" ht="31.5" hidden="1" customHeight="1" thickBot="1" x14ac:dyDescent="0.3">
      <c r="A171" s="42">
        <v>20</v>
      </c>
      <c r="B171" s="561" t="s">
        <v>31</v>
      </c>
      <c r="C171" s="168" t="s">
        <v>202</v>
      </c>
      <c r="D171" s="172" t="s">
        <v>203</v>
      </c>
      <c r="E171" s="316" t="s">
        <v>32</v>
      </c>
      <c r="F171" s="124"/>
      <c r="G171" s="66"/>
      <c r="H171" s="477"/>
      <c r="I171" s="71">
        <f>H171/H6</f>
        <v>0</v>
      </c>
      <c r="J171" s="108">
        <f t="shared" si="346"/>
        <v>0</v>
      </c>
      <c r="K171" s="94"/>
      <c r="L171" s="86"/>
      <c r="M171" s="374"/>
      <c r="N171" s="70"/>
      <c r="O171" s="477"/>
      <c r="P171" s="70">
        <f t="shared" si="280"/>
        <v>0</v>
      </c>
      <c r="Q171" s="208" t="e">
        <f t="shared" ref="Q171:Q176" si="347">O171/N171</f>
        <v>#DIV/0!</v>
      </c>
      <c r="R171" s="96">
        <f t="shared" si="201"/>
        <v>0</v>
      </c>
      <c r="S171" s="374">
        <f t="shared" si="202"/>
        <v>0</v>
      </c>
      <c r="T171" s="70">
        <f t="shared" si="203"/>
        <v>0</v>
      </c>
      <c r="U171" s="70">
        <f t="shared" si="204"/>
        <v>0</v>
      </c>
      <c r="V171" s="70">
        <f t="shared" si="205"/>
        <v>0</v>
      </c>
      <c r="W171" s="94" t="e">
        <f t="shared" si="322"/>
        <v>#DIV/0!</v>
      </c>
      <c r="X171" s="15"/>
      <c r="Y171" s="382" t="str">
        <f t="shared" si="331"/>
        <v/>
      </c>
      <c r="Z171" s="382" t="str">
        <f t="shared" si="332"/>
        <v/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1:190" s="23" customFormat="1" ht="23.25" customHeight="1" thickBot="1" x14ac:dyDescent="0.3">
      <c r="A172" s="49">
        <v>15</v>
      </c>
      <c r="B172" s="162">
        <v>180404</v>
      </c>
      <c r="C172" s="168" t="s">
        <v>406</v>
      </c>
      <c r="D172" s="168" t="s">
        <v>190</v>
      </c>
      <c r="E172" s="237" t="s">
        <v>191</v>
      </c>
      <c r="F172" s="518"/>
      <c r="G172" s="204"/>
      <c r="H172" s="600"/>
      <c r="I172" s="118">
        <f>H172/H6</f>
        <v>0</v>
      </c>
      <c r="J172" s="63">
        <f t="shared" si="346"/>
        <v>0</v>
      </c>
      <c r="K172" s="100" t="e">
        <f t="shared" ref="K172:K178" si="348">H172/G172</f>
        <v>#DIV/0!</v>
      </c>
      <c r="L172" s="326">
        <v>5511.6</v>
      </c>
      <c r="M172" s="469">
        <v>5511.6</v>
      </c>
      <c r="N172" s="84">
        <v>5511.6</v>
      </c>
      <c r="O172" s="600">
        <v>5038.7</v>
      </c>
      <c r="P172" s="70">
        <f t="shared" ref="P172:P182" si="349">O172-N172</f>
        <v>-472.90000000000055</v>
      </c>
      <c r="Q172" s="226">
        <f t="shared" si="347"/>
        <v>0.91419914362435584</v>
      </c>
      <c r="R172" s="215">
        <f t="shared" ref="R172" si="350">SUM(F172,L172)</f>
        <v>5511.6</v>
      </c>
      <c r="S172" s="469">
        <f t="shared" ref="S172" si="351">SUM(F172,M172)</f>
        <v>5511.6</v>
      </c>
      <c r="T172" s="84">
        <f t="shared" ref="T172" si="352">SUM(G172,N172)</f>
        <v>5511.6</v>
      </c>
      <c r="U172" s="84">
        <f t="shared" ref="U172" si="353">SUM(H172,O172)</f>
        <v>5038.7</v>
      </c>
      <c r="V172" s="84">
        <f t="shared" ref="V172" si="354">U172-T172</f>
        <v>-472.90000000000055</v>
      </c>
      <c r="W172" s="94">
        <f t="shared" si="322"/>
        <v>0.91419914362435584</v>
      </c>
      <c r="X172" s="15"/>
      <c r="Y172" s="382" t="str">
        <f t="shared" si="331"/>
        <v/>
      </c>
      <c r="Z172" s="382" t="str">
        <f t="shared" si="332"/>
        <v/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</row>
    <row r="173" spans="1:190" s="3" customFormat="1" ht="29.45" customHeight="1" thickBot="1" x14ac:dyDescent="0.3">
      <c r="A173" s="131">
        <v>16</v>
      </c>
      <c r="B173" s="547"/>
      <c r="C173" s="548" t="s">
        <v>407</v>
      </c>
      <c r="D173" s="168" t="s">
        <v>179</v>
      </c>
      <c r="E173" s="237" t="s">
        <v>408</v>
      </c>
      <c r="F173" s="549">
        <v>37.299999999999997</v>
      </c>
      <c r="G173" s="205">
        <v>37.299999999999997</v>
      </c>
      <c r="H173" s="602">
        <v>37.200000000000003</v>
      </c>
      <c r="I173" s="118">
        <f>H173/H6</f>
        <v>1.1996076122197446E-4</v>
      </c>
      <c r="J173" s="63">
        <f t="shared" ref="J173:J175" si="355">H173-G173</f>
        <v>-9.9999999999994316E-2</v>
      </c>
      <c r="K173" s="100">
        <f t="shared" si="348"/>
        <v>0.99731903485254703</v>
      </c>
      <c r="L173" s="64"/>
      <c r="M173" s="460"/>
      <c r="N173" s="61"/>
      <c r="O173" s="602"/>
      <c r="P173" s="70">
        <f t="shared" si="349"/>
        <v>0</v>
      </c>
      <c r="Q173" s="293"/>
      <c r="R173" s="215">
        <f t="shared" ref="R173:R177" si="356">SUM(F173,L173)</f>
        <v>37.299999999999997</v>
      </c>
      <c r="S173" s="469">
        <f t="shared" ref="S173:S177" si="357">SUM(F173,M173)</f>
        <v>37.299999999999997</v>
      </c>
      <c r="T173" s="84">
        <f t="shared" ref="T173:T177" si="358">SUM(G173,N173)</f>
        <v>37.299999999999997</v>
      </c>
      <c r="U173" s="84">
        <f t="shared" ref="U173:U177" si="359">SUM(H173,O173)</f>
        <v>37.200000000000003</v>
      </c>
      <c r="V173" s="84">
        <f t="shared" ref="V173:V177" si="360">U173-T173</f>
        <v>-9.9999999999994316E-2</v>
      </c>
      <c r="W173" s="94">
        <f t="shared" si="322"/>
        <v>0.99731903485254703</v>
      </c>
      <c r="X173" s="15"/>
      <c r="Y173" s="382"/>
      <c r="Z173" s="382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1:190" s="3" customFormat="1" ht="29.45" customHeight="1" thickBot="1" x14ac:dyDescent="0.3">
      <c r="A174" s="131">
        <v>17</v>
      </c>
      <c r="B174" s="547"/>
      <c r="C174" s="548" t="s">
        <v>409</v>
      </c>
      <c r="D174" s="168" t="s">
        <v>197</v>
      </c>
      <c r="E174" s="237" t="s">
        <v>410</v>
      </c>
      <c r="F174" s="549">
        <v>2646.8</v>
      </c>
      <c r="G174" s="205">
        <v>2536.9</v>
      </c>
      <c r="H174" s="602">
        <v>2076.9</v>
      </c>
      <c r="I174" s="118">
        <f>H174/H6</f>
        <v>6.6974866930623322E-3</v>
      </c>
      <c r="J174" s="63">
        <f t="shared" si="355"/>
        <v>-460</v>
      </c>
      <c r="K174" s="100">
        <f t="shared" si="348"/>
        <v>0.81867633726201272</v>
      </c>
      <c r="L174" s="64">
        <v>27.5</v>
      </c>
      <c r="M174" s="460">
        <v>27.5</v>
      </c>
      <c r="N174" s="61">
        <v>27.5</v>
      </c>
      <c r="O174" s="602">
        <v>27.5</v>
      </c>
      <c r="P174" s="70">
        <f t="shared" si="349"/>
        <v>0</v>
      </c>
      <c r="Q174" s="226">
        <f t="shared" si="347"/>
        <v>1</v>
      </c>
      <c r="R174" s="215">
        <f t="shared" si="356"/>
        <v>2674.3</v>
      </c>
      <c r="S174" s="469">
        <f t="shared" si="357"/>
        <v>2674.3</v>
      </c>
      <c r="T174" s="84">
        <f t="shared" si="358"/>
        <v>2564.4</v>
      </c>
      <c r="U174" s="84">
        <f t="shared" si="359"/>
        <v>2104.4</v>
      </c>
      <c r="V174" s="84">
        <f t="shared" si="360"/>
        <v>-460</v>
      </c>
      <c r="W174" s="94">
        <f t="shared" si="322"/>
        <v>0.82062080798627357</v>
      </c>
      <c r="X174" s="15"/>
      <c r="Y174" s="382"/>
      <c r="Z174" s="382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:190" s="626" customFormat="1" ht="30" customHeight="1" x14ac:dyDescent="0.25">
      <c r="A175" s="622"/>
      <c r="B175" s="421"/>
      <c r="C175" s="635"/>
      <c r="D175" s="634"/>
      <c r="E175" s="452" t="s">
        <v>426</v>
      </c>
      <c r="F175" s="628">
        <v>199.9</v>
      </c>
      <c r="G175" s="629">
        <v>90</v>
      </c>
      <c r="H175" s="624"/>
      <c r="I175" s="425">
        <f>H175/H6</f>
        <v>0</v>
      </c>
      <c r="J175" s="402">
        <f t="shared" si="355"/>
        <v>-90</v>
      </c>
      <c r="K175" s="414">
        <f>H175/G175</f>
        <v>0</v>
      </c>
      <c r="L175" s="627"/>
      <c r="M175" s="624"/>
      <c r="N175" s="623"/>
      <c r="O175" s="624"/>
      <c r="P175" s="140">
        <f t="shared" si="349"/>
        <v>0</v>
      </c>
      <c r="Q175" s="289"/>
      <c r="R175" s="405">
        <f t="shared" si="356"/>
        <v>199.9</v>
      </c>
      <c r="S175" s="463">
        <f t="shared" si="357"/>
        <v>199.9</v>
      </c>
      <c r="T175" s="395">
        <f t="shared" si="358"/>
        <v>90</v>
      </c>
      <c r="U175" s="395">
        <f t="shared" si="359"/>
        <v>0</v>
      </c>
      <c r="V175" s="395">
        <f t="shared" si="360"/>
        <v>-90</v>
      </c>
      <c r="W175" s="336">
        <f t="shared" si="322"/>
        <v>0</v>
      </c>
      <c r="X175" s="621"/>
      <c r="Y175" s="399"/>
      <c r="Z175" s="399"/>
      <c r="AA175" s="625"/>
      <c r="AB175" s="625"/>
      <c r="AC175" s="625"/>
      <c r="AD175" s="625"/>
      <c r="AE175" s="625"/>
      <c r="AF175" s="625"/>
      <c r="AG175" s="625"/>
      <c r="AH175" s="625"/>
      <c r="AI175" s="625"/>
      <c r="AJ175" s="625"/>
      <c r="AK175" s="625"/>
      <c r="AL175" s="625"/>
      <c r="AM175" s="625"/>
      <c r="AN175" s="625"/>
      <c r="AO175" s="625"/>
      <c r="AP175" s="625"/>
      <c r="AQ175" s="625"/>
      <c r="AR175" s="625"/>
      <c r="AS175" s="625"/>
      <c r="AT175" s="625"/>
      <c r="AU175" s="625"/>
      <c r="AV175" s="625"/>
      <c r="AW175" s="625"/>
      <c r="AX175" s="625"/>
      <c r="AY175" s="625"/>
      <c r="AZ175" s="625"/>
      <c r="BA175" s="625"/>
      <c r="BB175" s="625"/>
      <c r="BC175" s="625"/>
      <c r="BD175" s="625"/>
      <c r="BE175" s="625"/>
      <c r="BF175" s="625"/>
      <c r="BG175" s="625"/>
      <c r="BH175" s="625"/>
      <c r="BI175" s="625"/>
      <c r="BJ175" s="625"/>
      <c r="BK175" s="625"/>
      <c r="BL175" s="625"/>
      <c r="BM175" s="625"/>
      <c r="BN175" s="625"/>
      <c r="BO175" s="625"/>
      <c r="BP175" s="625"/>
      <c r="BQ175" s="625"/>
      <c r="BR175" s="625"/>
      <c r="BS175" s="625"/>
      <c r="BT175" s="625"/>
      <c r="BU175" s="625"/>
      <c r="BV175" s="625"/>
      <c r="BW175" s="625"/>
      <c r="BX175" s="625"/>
      <c r="BY175" s="625"/>
      <c r="BZ175" s="625"/>
      <c r="CA175" s="625"/>
      <c r="CB175" s="625"/>
      <c r="CC175" s="625"/>
      <c r="CD175" s="625"/>
      <c r="CE175" s="625"/>
      <c r="CF175" s="625"/>
      <c r="CG175" s="625"/>
      <c r="CH175" s="625"/>
      <c r="CI175" s="625"/>
      <c r="CJ175" s="625"/>
      <c r="CK175" s="625"/>
      <c r="CL175" s="625"/>
      <c r="CM175" s="625"/>
      <c r="CN175" s="625"/>
      <c r="CO175" s="625"/>
      <c r="CP175" s="625"/>
      <c r="CQ175" s="625"/>
      <c r="CR175" s="625"/>
      <c r="CS175" s="625"/>
      <c r="CT175" s="625"/>
      <c r="CU175" s="625"/>
      <c r="CV175" s="625"/>
      <c r="CW175" s="625"/>
      <c r="CX175" s="625"/>
      <c r="CY175" s="625"/>
      <c r="CZ175" s="625"/>
      <c r="DA175" s="625"/>
      <c r="DB175" s="625"/>
      <c r="DC175" s="625"/>
      <c r="DD175" s="625"/>
      <c r="DE175" s="625"/>
      <c r="DF175" s="625"/>
      <c r="DG175" s="625"/>
      <c r="DH175" s="625"/>
      <c r="DI175" s="625"/>
      <c r="DJ175" s="625"/>
      <c r="DK175" s="625"/>
      <c r="DL175" s="625"/>
      <c r="DM175" s="625"/>
      <c r="DN175" s="625"/>
      <c r="DO175" s="625"/>
      <c r="DP175" s="625"/>
      <c r="DQ175" s="625"/>
      <c r="DR175" s="625"/>
      <c r="DS175" s="625"/>
      <c r="DT175" s="625"/>
      <c r="DU175" s="625"/>
      <c r="DV175" s="625"/>
      <c r="DW175" s="625"/>
      <c r="DX175" s="625"/>
      <c r="DY175" s="625"/>
      <c r="DZ175" s="625"/>
      <c r="EA175" s="625"/>
      <c r="EB175" s="625"/>
      <c r="EC175" s="625"/>
      <c r="ED175" s="625"/>
      <c r="EE175" s="625"/>
      <c r="EF175" s="625"/>
      <c r="EG175" s="625"/>
      <c r="EH175" s="625"/>
      <c r="EI175" s="625"/>
      <c r="EJ175" s="625"/>
      <c r="EK175" s="625"/>
      <c r="EL175" s="625"/>
      <c r="EM175" s="625"/>
      <c r="EN175" s="625"/>
      <c r="EO175" s="625"/>
      <c r="EP175" s="625"/>
      <c r="EQ175" s="625"/>
      <c r="ER175" s="625"/>
      <c r="ES175" s="625"/>
      <c r="ET175" s="625"/>
      <c r="EU175" s="625"/>
      <c r="EV175" s="625"/>
      <c r="EW175" s="625"/>
      <c r="EX175" s="625"/>
      <c r="EY175" s="625"/>
      <c r="EZ175" s="625"/>
      <c r="FA175" s="625"/>
      <c r="FB175" s="625"/>
      <c r="FC175" s="625"/>
      <c r="FD175" s="625"/>
      <c r="FE175" s="625"/>
      <c r="FF175" s="625"/>
      <c r="FG175" s="625"/>
      <c r="FH175" s="625"/>
      <c r="FI175" s="625"/>
      <c r="FJ175" s="625"/>
      <c r="FK175" s="625"/>
      <c r="FL175" s="625"/>
      <c r="FM175" s="625"/>
      <c r="FN175" s="625"/>
      <c r="FO175" s="625"/>
      <c r="FP175" s="625"/>
      <c r="FQ175" s="625"/>
      <c r="FR175" s="625"/>
      <c r="FS175" s="625"/>
      <c r="FT175" s="625"/>
      <c r="FU175" s="625"/>
      <c r="FV175" s="625"/>
      <c r="FW175" s="625"/>
      <c r="FX175" s="625"/>
      <c r="FY175" s="625"/>
      <c r="FZ175" s="625"/>
      <c r="GA175" s="625"/>
      <c r="GB175" s="625"/>
      <c r="GC175" s="625"/>
      <c r="GD175" s="625"/>
      <c r="GE175" s="625"/>
      <c r="GF175" s="625"/>
      <c r="GG175" s="625"/>
      <c r="GH175" s="625"/>
    </row>
    <row r="176" spans="1:190" s="3" customFormat="1" ht="29.45" customHeight="1" thickBot="1" x14ac:dyDescent="0.3">
      <c r="A176" s="131">
        <v>18</v>
      </c>
      <c r="B176" s="547"/>
      <c r="C176" s="636" t="s">
        <v>411</v>
      </c>
      <c r="D176" s="167" t="s">
        <v>203</v>
      </c>
      <c r="E176" s="632" t="s">
        <v>412</v>
      </c>
      <c r="F176" s="385"/>
      <c r="G176" s="205"/>
      <c r="H176" s="602"/>
      <c r="I176" s="118">
        <f>H176/H6</f>
        <v>0</v>
      </c>
      <c r="J176" s="63">
        <f t="shared" ref="J176:J177" si="361">H176-G176</f>
        <v>0</v>
      </c>
      <c r="K176" s="100" t="e">
        <f t="shared" si="348"/>
        <v>#DIV/0!</v>
      </c>
      <c r="L176" s="64">
        <v>281.5</v>
      </c>
      <c r="M176" s="460">
        <v>281.5</v>
      </c>
      <c r="N176" s="61">
        <v>268.3</v>
      </c>
      <c r="O176" s="602"/>
      <c r="P176" s="61">
        <f t="shared" si="349"/>
        <v>-268.3</v>
      </c>
      <c r="Q176" s="293">
        <f t="shared" si="347"/>
        <v>0</v>
      </c>
      <c r="R176" s="215">
        <f t="shared" si="356"/>
        <v>281.5</v>
      </c>
      <c r="S176" s="469">
        <f t="shared" si="357"/>
        <v>281.5</v>
      </c>
      <c r="T176" s="84">
        <f t="shared" si="358"/>
        <v>268.3</v>
      </c>
      <c r="U176" s="84">
        <f t="shared" si="359"/>
        <v>0</v>
      </c>
      <c r="V176" s="84">
        <f t="shared" si="360"/>
        <v>-268.3</v>
      </c>
      <c r="W176" s="95">
        <f t="shared" si="322"/>
        <v>0</v>
      </c>
      <c r="X176" s="15"/>
      <c r="Y176" s="382"/>
      <c r="Z176" s="382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190" s="3" customFormat="1" ht="24.75" customHeight="1" thickBot="1" x14ac:dyDescent="0.3">
      <c r="A177" s="131">
        <v>19</v>
      </c>
      <c r="B177" s="547"/>
      <c r="C177" s="548" t="s">
        <v>204</v>
      </c>
      <c r="D177" s="168" t="s">
        <v>130</v>
      </c>
      <c r="E177" s="237" t="s">
        <v>413</v>
      </c>
      <c r="F177" s="612">
        <v>112.1</v>
      </c>
      <c r="G177" s="205">
        <v>33.35</v>
      </c>
      <c r="H177" s="602">
        <v>33.4</v>
      </c>
      <c r="I177" s="118">
        <f>H177/H6</f>
        <v>1.0770670496811684E-4</v>
      </c>
      <c r="J177" s="63">
        <f t="shared" si="361"/>
        <v>4.9999999999997158E-2</v>
      </c>
      <c r="K177" s="100">
        <f t="shared" si="348"/>
        <v>1.0014992503748126</v>
      </c>
      <c r="L177" s="64"/>
      <c r="M177" s="460"/>
      <c r="N177" s="61"/>
      <c r="O177" s="602"/>
      <c r="P177" s="61">
        <f t="shared" si="349"/>
        <v>0</v>
      </c>
      <c r="Q177" s="293"/>
      <c r="R177" s="215">
        <f t="shared" si="356"/>
        <v>112.1</v>
      </c>
      <c r="S177" s="469">
        <f t="shared" si="357"/>
        <v>112.1</v>
      </c>
      <c r="T177" s="84">
        <f t="shared" si="358"/>
        <v>33.35</v>
      </c>
      <c r="U177" s="84">
        <f t="shared" si="359"/>
        <v>33.4</v>
      </c>
      <c r="V177" s="84">
        <f t="shared" si="360"/>
        <v>4.9999999999997158E-2</v>
      </c>
      <c r="W177" s="94">
        <f t="shared" si="322"/>
        <v>1.0014992503748126</v>
      </c>
      <c r="X177" s="15"/>
      <c r="Y177" s="382"/>
      <c r="Z177" s="382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190" ht="24.75" customHeight="1" thickBot="1" x14ac:dyDescent="0.3">
      <c r="A178" s="42">
        <v>20</v>
      </c>
      <c r="B178" s="36" t="s">
        <v>33</v>
      </c>
      <c r="C178" s="173" t="s">
        <v>373</v>
      </c>
      <c r="D178" s="173" t="s">
        <v>199</v>
      </c>
      <c r="E178" s="174" t="s">
        <v>34</v>
      </c>
      <c r="F178" s="519">
        <v>2641.6</v>
      </c>
      <c r="G178" s="110">
        <v>941.6</v>
      </c>
      <c r="H178" s="477"/>
      <c r="I178" s="71">
        <f>H178/H6</f>
        <v>0</v>
      </c>
      <c r="J178" s="72">
        <f t="shared" si="346"/>
        <v>-941.6</v>
      </c>
      <c r="K178" s="94">
        <f t="shared" si="348"/>
        <v>0</v>
      </c>
      <c r="L178" s="86"/>
      <c r="M178" s="374"/>
      <c r="N178" s="70"/>
      <c r="O178" s="477"/>
      <c r="P178" s="61">
        <f t="shared" si="349"/>
        <v>0</v>
      </c>
      <c r="Q178" s="208"/>
      <c r="R178" s="216">
        <f t="shared" si="201"/>
        <v>2641.6</v>
      </c>
      <c r="S178" s="460">
        <f t="shared" si="202"/>
        <v>2641.6</v>
      </c>
      <c r="T178" s="61">
        <f t="shared" si="203"/>
        <v>941.6</v>
      </c>
      <c r="U178" s="61">
        <f t="shared" si="204"/>
        <v>0</v>
      </c>
      <c r="V178" s="61">
        <f t="shared" si="205"/>
        <v>-941.6</v>
      </c>
      <c r="W178" s="94">
        <f t="shared" si="322"/>
        <v>0</v>
      </c>
      <c r="X178" s="15"/>
      <c r="Y178" s="382" t="str">
        <f t="shared" si="331"/>
        <v/>
      </c>
      <c r="Z178" s="382" t="str">
        <f t="shared" si="332"/>
        <v/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190" s="3" customFormat="1" ht="30" hidden="1" customHeight="1" thickBot="1" x14ac:dyDescent="0.3">
      <c r="A179" s="42">
        <v>19</v>
      </c>
      <c r="B179" s="36" t="s">
        <v>69</v>
      </c>
      <c r="C179" s="36"/>
      <c r="D179" s="36"/>
      <c r="E179" s="150" t="s">
        <v>70</v>
      </c>
      <c r="F179" s="187"/>
      <c r="G179" s="110"/>
      <c r="H179" s="477"/>
      <c r="I179" s="71">
        <f>H179/H6</f>
        <v>0</v>
      </c>
      <c r="J179" s="74">
        <f t="shared" si="346"/>
        <v>0</v>
      </c>
      <c r="K179" s="94"/>
      <c r="L179" s="86"/>
      <c r="M179" s="374"/>
      <c r="N179" s="70"/>
      <c r="O179" s="477"/>
      <c r="P179" s="61">
        <f t="shared" si="349"/>
        <v>0</v>
      </c>
      <c r="Q179" s="208"/>
      <c r="R179" s="295">
        <f t="shared" si="201"/>
        <v>0</v>
      </c>
      <c r="S179" s="473">
        <f t="shared" si="202"/>
        <v>0</v>
      </c>
      <c r="T179" s="115">
        <f t="shared" si="203"/>
        <v>0</v>
      </c>
      <c r="U179" s="115">
        <f t="shared" si="204"/>
        <v>0</v>
      </c>
      <c r="V179" s="115">
        <f t="shared" si="205"/>
        <v>0</v>
      </c>
      <c r="W179" s="94" t="e">
        <f t="shared" si="322"/>
        <v>#DIV/0!</v>
      </c>
      <c r="X179" s="15"/>
      <c r="Y179" s="382" t="str">
        <f t="shared" si="331"/>
        <v/>
      </c>
      <c r="Z179" s="382" t="str">
        <f t="shared" si="332"/>
        <v/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190" s="3" customFormat="1" ht="23.25" customHeight="1" thickBot="1" x14ac:dyDescent="0.3">
      <c r="A180" s="42">
        <v>21</v>
      </c>
      <c r="B180" s="36" t="s">
        <v>35</v>
      </c>
      <c r="C180" s="173" t="s">
        <v>200</v>
      </c>
      <c r="D180" s="173" t="s">
        <v>132</v>
      </c>
      <c r="E180" s="150" t="s">
        <v>121</v>
      </c>
      <c r="F180" s="519">
        <v>49678.3</v>
      </c>
      <c r="G180" s="110">
        <v>33119</v>
      </c>
      <c r="H180" s="477">
        <v>33119</v>
      </c>
      <c r="I180" s="71">
        <f>H180/H6</f>
        <v>0.10680054975566054</v>
      </c>
      <c r="J180" s="87">
        <f t="shared" ref="J180:J181" si="362">H180-G180</f>
        <v>0</v>
      </c>
      <c r="K180" s="94">
        <f>H180/G180</f>
        <v>1</v>
      </c>
      <c r="L180" s="86"/>
      <c r="M180" s="374"/>
      <c r="N180" s="70"/>
      <c r="O180" s="477"/>
      <c r="P180" s="61">
        <f t="shared" si="349"/>
        <v>0</v>
      </c>
      <c r="Q180" s="208"/>
      <c r="R180" s="215">
        <f t="shared" ref="R180:R181" si="363">SUM(F180,L180)</f>
        <v>49678.3</v>
      </c>
      <c r="S180" s="469">
        <f t="shared" ref="S180:S181" si="364">SUM(F180,M180)</f>
        <v>49678.3</v>
      </c>
      <c r="T180" s="84">
        <f t="shared" ref="T180:T181" si="365">SUM(G180,N180)</f>
        <v>33119</v>
      </c>
      <c r="U180" s="84">
        <f t="shared" ref="U180:U181" si="366">SUM(H180,O180)</f>
        <v>33119</v>
      </c>
      <c r="V180" s="84">
        <f t="shared" ref="V180:V181" si="367">U180-T180</f>
        <v>0</v>
      </c>
      <c r="W180" s="94">
        <f t="shared" si="322"/>
        <v>1</v>
      </c>
      <c r="X180" s="15"/>
      <c r="Y180" s="382" t="str">
        <f t="shared" ref="Y180:Y181" si="368">IF(J180&lt;=0,"",IF(J180&gt;0,"НІ"))</f>
        <v/>
      </c>
      <c r="Z180" s="382" t="str">
        <f t="shared" ref="Z180:Z181" si="369">IF(P180&lt;=0,"",IF(P180&gt;0,"НІ"))</f>
        <v/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190" s="3" customFormat="1" ht="23.25" customHeight="1" thickBot="1" x14ac:dyDescent="0.3">
      <c r="A181" s="42">
        <v>22</v>
      </c>
      <c r="B181" s="36" t="s">
        <v>35</v>
      </c>
      <c r="C181" s="173" t="s">
        <v>414</v>
      </c>
      <c r="D181" s="173" t="s">
        <v>199</v>
      </c>
      <c r="E181" s="150" t="s">
        <v>415</v>
      </c>
      <c r="F181" s="519">
        <v>4888.1000000000004</v>
      </c>
      <c r="G181" s="110">
        <v>2715.5</v>
      </c>
      <c r="H181" s="477"/>
      <c r="I181" s="71">
        <f>H181/H6</f>
        <v>0</v>
      </c>
      <c r="J181" s="63">
        <f t="shared" si="362"/>
        <v>-2715.5</v>
      </c>
      <c r="K181" s="94">
        <f>H181/G181</f>
        <v>0</v>
      </c>
      <c r="L181" s="86"/>
      <c r="M181" s="374"/>
      <c r="N181" s="70"/>
      <c r="O181" s="477"/>
      <c r="P181" s="61">
        <f t="shared" si="349"/>
        <v>0</v>
      </c>
      <c r="Q181" s="208"/>
      <c r="R181" s="215">
        <f t="shared" si="363"/>
        <v>4888.1000000000004</v>
      </c>
      <c r="S181" s="469">
        <f t="shared" si="364"/>
        <v>4888.1000000000004</v>
      </c>
      <c r="T181" s="84">
        <f t="shared" si="365"/>
        <v>2715.5</v>
      </c>
      <c r="U181" s="84">
        <f t="shared" si="366"/>
        <v>0</v>
      </c>
      <c r="V181" s="84">
        <f t="shared" si="367"/>
        <v>-2715.5</v>
      </c>
      <c r="W181" s="94">
        <f t="shared" si="322"/>
        <v>0</v>
      </c>
      <c r="X181" s="15"/>
      <c r="Y181" s="382" t="str">
        <f t="shared" si="368"/>
        <v/>
      </c>
      <c r="Z181" s="382" t="str">
        <f t="shared" si="369"/>
        <v/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190" s="3" customFormat="1" ht="23.25" customHeight="1" thickBot="1" x14ac:dyDescent="0.3">
      <c r="A182" s="42">
        <v>23</v>
      </c>
      <c r="B182" s="36" t="s">
        <v>35</v>
      </c>
      <c r="C182" s="173" t="s">
        <v>416</v>
      </c>
      <c r="D182" s="173" t="s">
        <v>132</v>
      </c>
      <c r="E182" s="150" t="s">
        <v>417</v>
      </c>
      <c r="F182" s="519">
        <v>472.7</v>
      </c>
      <c r="G182" s="110">
        <v>456.5</v>
      </c>
      <c r="H182" s="477">
        <v>440.3</v>
      </c>
      <c r="I182" s="71">
        <f>H182/H6</f>
        <v>1.4198581496246063E-3</v>
      </c>
      <c r="J182" s="87">
        <f t="shared" si="346"/>
        <v>-16.199999999999989</v>
      </c>
      <c r="K182" s="94">
        <f>H182/G182</f>
        <v>0.96451259583789706</v>
      </c>
      <c r="L182" s="86">
        <v>425</v>
      </c>
      <c r="M182" s="70">
        <v>425</v>
      </c>
      <c r="N182" s="70">
        <v>425</v>
      </c>
      <c r="O182" s="477">
        <v>425</v>
      </c>
      <c r="P182" s="61">
        <f t="shared" si="349"/>
        <v>0</v>
      </c>
      <c r="Q182" s="208">
        <f t="shared" ref="Q182" si="370">O182/N182</f>
        <v>1</v>
      </c>
      <c r="R182" s="215">
        <f t="shared" si="201"/>
        <v>897.7</v>
      </c>
      <c r="S182" s="469">
        <f t="shared" si="202"/>
        <v>897.7</v>
      </c>
      <c r="T182" s="84">
        <f t="shared" si="203"/>
        <v>881.5</v>
      </c>
      <c r="U182" s="84">
        <f t="shared" si="204"/>
        <v>865.3</v>
      </c>
      <c r="V182" s="84">
        <f t="shared" si="205"/>
        <v>-16.200000000000045</v>
      </c>
      <c r="W182" s="94">
        <f t="shared" si="322"/>
        <v>0.9816222348269994</v>
      </c>
      <c r="X182" s="15"/>
      <c r="Y182" s="382" t="str">
        <f t="shared" si="331"/>
        <v/>
      </c>
      <c r="Z182" s="382" t="str">
        <f t="shared" si="332"/>
        <v/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:190" s="3" customFormat="1" ht="21" hidden="1" customHeight="1" thickBot="1" x14ac:dyDescent="0.3">
      <c r="A183" s="42">
        <v>18</v>
      </c>
      <c r="B183" s="36" t="s">
        <v>38</v>
      </c>
      <c r="C183" s="36"/>
      <c r="D183" s="36"/>
      <c r="E183" s="150" t="s">
        <v>59</v>
      </c>
      <c r="F183" s="187"/>
      <c r="G183" s="110"/>
      <c r="H183" s="477"/>
      <c r="I183" s="71">
        <f>H183/H6</f>
        <v>0</v>
      </c>
      <c r="J183" s="74">
        <f t="shared" si="346"/>
        <v>0</v>
      </c>
      <c r="K183" s="94"/>
      <c r="L183" s="86"/>
      <c r="M183" s="374"/>
      <c r="N183" s="70"/>
      <c r="O183" s="477"/>
      <c r="P183" s="70"/>
      <c r="Q183" s="208" t="e">
        <f t="shared" si="330"/>
        <v>#DIV/0!</v>
      </c>
      <c r="R183" s="295">
        <f t="shared" si="201"/>
        <v>0</v>
      </c>
      <c r="S183" s="473">
        <f t="shared" si="202"/>
        <v>0</v>
      </c>
      <c r="T183" s="115">
        <f t="shared" si="203"/>
        <v>0</v>
      </c>
      <c r="U183" s="115">
        <f t="shared" si="204"/>
        <v>0</v>
      </c>
      <c r="V183" s="115">
        <f t="shared" si="205"/>
        <v>0</v>
      </c>
      <c r="W183" s="94" t="e">
        <f t="shared" si="322"/>
        <v>#DIV/0!</v>
      </c>
      <c r="X183" s="15"/>
      <c r="Y183" s="382" t="str">
        <f t="shared" si="331"/>
        <v/>
      </c>
      <c r="Z183" s="382" t="str">
        <f t="shared" si="332"/>
        <v/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:190" s="3" customFormat="1" ht="26.25" hidden="1" customHeight="1" thickBot="1" x14ac:dyDescent="0.3">
      <c r="A184" s="42"/>
      <c r="B184" s="34"/>
      <c r="C184" s="34"/>
      <c r="D184" s="34"/>
      <c r="E184" s="157" t="s">
        <v>58</v>
      </c>
      <c r="F184" s="202"/>
      <c r="G184" s="123"/>
      <c r="H184" s="606"/>
      <c r="I184" s="67">
        <f>H184/H6</f>
        <v>0</v>
      </c>
      <c r="J184" s="74">
        <f t="shared" si="346"/>
        <v>0</v>
      </c>
      <c r="K184" s="94"/>
      <c r="L184" s="124"/>
      <c r="M184" s="476"/>
      <c r="N184" s="66"/>
      <c r="O184" s="606"/>
      <c r="P184" s="66"/>
      <c r="Q184" s="208" t="e">
        <f t="shared" si="330"/>
        <v>#DIV/0!</v>
      </c>
      <c r="R184" s="295">
        <f t="shared" si="201"/>
        <v>0</v>
      </c>
      <c r="S184" s="472">
        <f t="shared" si="202"/>
        <v>0</v>
      </c>
      <c r="T184" s="117">
        <f t="shared" si="203"/>
        <v>0</v>
      </c>
      <c r="U184" s="117">
        <f t="shared" si="204"/>
        <v>0</v>
      </c>
      <c r="V184" s="117">
        <f t="shared" si="205"/>
        <v>0</v>
      </c>
      <c r="W184" s="94" t="e">
        <f t="shared" si="322"/>
        <v>#DIV/0!</v>
      </c>
      <c r="X184" s="15"/>
      <c r="Y184" s="382" t="str">
        <f t="shared" si="331"/>
        <v/>
      </c>
      <c r="Z184" s="382" t="str">
        <f t="shared" si="332"/>
        <v/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190" s="6" customFormat="1" ht="42.75" hidden="1" customHeight="1" thickBot="1" x14ac:dyDescent="0.3">
      <c r="A185" s="42">
        <v>18</v>
      </c>
      <c r="B185" s="36" t="s">
        <v>92</v>
      </c>
      <c r="C185" s="36"/>
      <c r="D185" s="36"/>
      <c r="E185" s="150" t="s">
        <v>250</v>
      </c>
      <c r="F185" s="187"/>
      <c r="G185" s="110"/>
      <c r="H185" s="477"/>
      <c r="I185" s="71">
        <f>H185/H6</f>
        <v>0</v>
      </c>
      <c r="J185" s="74">
        <f t="shared" si="346"/>
        <v>0</v>
      </c>
      <c r="K185" s="94" t="e">
        <f t="shared" ref="K185:K196" si="371">H185/G185</f>
        <v>#DIV/0!</v>
      </c>
      <c r="L185" s="86"/>
      <c r="M185" s="374"/>
      <c r="N185" s="70"/>
      <c r="O185" s="477"/>
      <c r="P185" s="70">
        <f>O185-N185</f>
        <v>0</v>
      </c>
      <c r="Q185" s="208" t="e">
        <f t="shared" si="330"/>
        <v>#DIV/0!</v>
      </c>
      <c r="R185" s="295">
        <f t="shared" ref="R185:R211" si="372">SUM(F185,L185)</f>
        <v>0</v>
      </c>
      <c r="S185" s="472">
        <f t="shared" ref="S185:S211" si="373">SUM(F185,M185)</f>
        <v>0</v>
      </c>
      <c r="T185" s="117">
        <f t="shared" ref="T185:T211" si="374">SUM(G185,N185)</f>
        <v>0</v>
      </c>
      <c r="U185" s="117">
        <f t="shared" ref="U185:U211" si="375">SUM(H185,O185)</f>
        <v>0</v>
      </c>
      <c r="V185" s="117">
        <f t="shared" ref="V185:V211" si="376">U185-T185</f>
        <v>0</v>
      </c>
      <c r="W185" s="94" t="e">
        <f t="shared" si="322"/>
        <v>#DIV/0!</v>
      </c>
      <c r="X185" s="26"/>
      <c r="Y185" s="382" t="str">
        <f t="shared" si="331"/>
        <v/>
      </c>
      <c r="Z185" s="382" t="str">
        <f t="shared" si="332"/>
        <v/>
      </c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</row>
    <row r="186" spans="1:190" s="3" customFormat="1" ht="33" hidden="1" customHeight="1" thickBot="1" x14ac:dyDescent="0.3">
      <c r="A186" s="42">
        <v>17</v>
      </c>
      <c r="B186" s="36" t="s">
        <v>53</v>
      </c>
      <c r="C186" s="36"/>
      <c r="D186" s="36"/>
      <c r="E186" s="150" t="s">
        <v>78</v>
      </c>
      <c r="F186" s="187">
        <f>SUM(F187:F188)</f>
        <v>0</v>
      </c>
      <c r="G186" s="110">
        <f>SUM(G187:G188)</f>
        <v>0</v>
      </c>
      <c r="H186" s="477">
        <f>SUM(H187:H188)</f>
        <v>0</v>
      </c>
      <c r="I186" s="71" t="e">
        <f>H186/#REF!</f>
        <v>#REF!</v>
      </c>
      <c r="J186" s="74">
        <f t="shared" si="346"/>
        <v>0</v>
      </c>
      <c r="K186" s="94"/>
      <c r="L186" s="187">
        <f>SUM(L187:L188)</f>
        <v>0</v>
      </c>
      <c r="M186" s="477">
        <f>SUM(M187:M188)</f>
        <v>0</v>
      </c>
      <c r="N186" s="110">
        <f>SUM(N187:N188)</f>
        <v>0</v>
      </c>
      <c r="O186" s="477">
        <f>SUM(O187:O188)</f>
        <v>0</v>
      </c>
      <c r="P186" s="70">
        <f>O186-N186</f>
        <v>0</v>
      </c>
      <c r="Q186" s="208" t="e">
        <f t="shared" si="330"/>
        <v>#DIV/0!</v>
      </c>
      <c r="R186" s="295">
        <f t="shared" si="372"/>
        <v>0</v>
      </c>
      <c r="S186" s="472">
        <f t="shared" si="373"/>
        <v>0</v>
      </c>
      <c r="T186" s="117">
        <f t="shared" si="374"/>
        <v>0</v>
      </c>
      <c r="U186" s="117">
        <f t="shared" si="375"/>
        <v>0</v>
      </c>
      <c r="V186" s="117">
        <f t="shared" si="376"/>
        <v>0</v>
      </c>
      <c r="W186" s="94" t="e">
        <f t="shared" si="322"/>
        <v>#DIV/0!</v>
      </c>
      <c r="X186" s="15"/>
      <c r="Y186" s="382" t="str">
        <f t="shared" si="331"/>
        <v/>
      </c>
      <c r="Z186" s="382" t="str">
        <f t="shared" si="332"/>
        <v/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190" s="243" customFormat="1" ht="24.75" hidden="1" customHeight="1" thickBot="1" x14ac:dyDescent="0.3">
      <c r="A187" s="42"/>
      <c r="B187" s="34"/>
      <c r="C187" s="34"/>
      <c r="D187" s="34"/>
      <c r="E187" s="157" t="s">
        <v>56</v>
      </c>
      <c r="F187" s="202"/>
      <c r="G187" s="123"/>
      <c r="H187" s="606">
        <v>0</v>
      </c>
      <c r="I187" s="71" t="e">
        <f>H187/#REF!</f>
        <v>#REF!</v>
      </c>
      <c r="J187" s="74">
        <f t="shared" si="346"/>
        <v>0</v>
      </c>
      <c r="K187" s="94"/>
      <c r="L187" s="124"/>
      <c r="M187" s="476"/>
      <c r="N187" s="66"/>
      <c r="O187" s="606"/>
      <c r="P187" s="66">
        <f>O187-N187</f>
        <v>0</v>
      </c>
      <c r="Q187" s="208" t="e">
        <f t="shared" si="330"/>
        <v>#DIV/0!</v>
      </c>
      <c r="R187" s="295">
        <f t="shared" si="372"/>
        <v>0</v>
      </c>
      <c r="S187" s="472">
        <f t="shared" si="373"/>
        <v>0</v>
      </c>
      <c r="T187" s="117">
        <f t="shared" si="374"/>
        <v>0</v>
      </c>
      <c r="U187" s="117">
        <f t="shared" si="375"/>
        <v>0</v>
      </c>
      <c r="V187" s="117">
        <f t="shared" si="376"/>
        <v>0</v>
      </c>
      <c r="W187" s="94" t="e">
        <f t="shared" si="322"/>
        <v>#DIV/0!</v>
      </c>
      <c r="X187" s="15"/>
      <c r="Y187" s="382" t="str">
        <f t="shared" si="331"/>
        <v/>
      </c>
      <c r="Z187" s="382" t="str">
        <f t="shared" si="332"/>
        <v/>
      </c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</row>
    <row r="188" spans="1:190" s="243" customFormat="1" ht="29.25" hidden="1" customHeight="1" thickBot="1" x14ac:dyDescent="0.3">
      <c r="A188" s="42"/>
      <c r="B188" s="34"/>
      <c r="C188" s="34"/>
      <c r="D188" s="34"/>
      <c r="E188" s="157" t="s">
        <v>71</v>
      </c>
      <c r="F188" s="202"/>
      <c r="G188" s="123"/>
      <c r="H188" s="606"/>
      <c r="I188" s="71" t="e">
        <f>H188/#REF!</f>
        <v>#REF!</v>
      </c>
      <c r="J188" s="74">
        <f t="shared" si="346"/>
        <v>0</v>
      </c>
      <c r="K188" s="94"/>
      <c r="L188" s="124"/>
      <c r="M188" s="476"/>
      <c r="N188" s="66"/>
      <c r="O188" s="606"/>
      <c r="P188" s="66"/>
      <c r="Q188" s="208" t="e">
        <f t="shared" si="330"/>
        <v>#DIV/0!</v>
      </c>
      <c r="R188" s="295">
        <f t="shared" si="372"/>
        <v>0</v>
      </c>
      <c r="S188" s="472">
        <f t="shared" si="373"/>
        <v>0</v>
      </c>
      <c r="T188" s="117">
        <f t="shared" si="374"/>
        <v>0</v>
      </c>
      <c r="U188" s="117">
        <f t="shared" si="375"/>
        <v>0</v>
      </c>
      <c r="V188" s="117">
        <f t="shared" si="376"/>
        <v>0</v>
      </c>
      <c r="W188" s="94" t="e">
        <f t="shared" si="322"/>
        <v>#DIV/0!</v>
      </c>
      <c r="X188" s="15"/>
      <c r="Y188" s="382" t="str">
        <f t="shared" si="331"/>
        <v/>
      </c>
      <c r="Z188" s="382" t="str">
        <f t="shared" si="332"/>
        <v/>
      </c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</row>
    <row r="189" spans="1:190" s="245" customFormat="1" ht="43.5" hidden="1" customHeight="1" thickBot="1" x14ac:dyDescent="0.3">
      <c r="A189" s="42">
        <v>22</v>
      </c>
      <c r="B189" s="36" t="s">
        <v>93</v>
      </c>
      <c r="C189" s="36"/>
      <c r="D189" s="36"/>
      <c r="E189" s="150" t="s">
        <v>251</v>
      </c>
      <c r="F189" s="187"/>
      <c r="G189" s="110"/>
      <c r="H189" s="477"/>
      <c r="I189" s="71">
        <f>H189/H6</f>
        <v>0</v>
      </c>
      <c r="J189" s="74">
        <f t="shared" si="346"/>
        <v>0</v>
      </c>
      <c r="K189" s="94"/>
      <c r="L189" s="86"/>
      <c r="M189" s="374"/>
      <c r="N189" s="70"/>
      <c r="O189" s="477"/>
      <c r="P189" s="70"/>
      <c r="Q189" s="208" t="e">
        <f t="shared" si="330"/>
        <v>#DIV/0!</v>
      </c>
      <c r="R189" s="295">
        <f t="shared" si="372"/>
        <v>0</v>
      </c>
      <c r="S189" s="472">
        <f t="shared" si="373"/>
        <v>0</v>
      </c>
      <c r="T189" s="117">
        <f t="shared" si="374"/>
        <v>0</v>
      </c>
      <c r="U189" s="117">
        <f t="shared" si="375"/>
        <v>0</v>
      </c>
      <c r="V189" s="117">
        <f t="shared" si="376"/>
        <v>0</v>
      </c>
      <c r="W189" s="94" t="e">
        <f t="shared" si="322"/>
        <v>#DIV/0!</v>
      </c>
      <c r="X189" s="26"/>
      <c r="Y189" s="382" t="str">
        <f t="shared" si="331"/>
        <v/>
      </c>
      <c r="Z189" s="382" t="str">
        <f t="shared" si="332"/>
        <v/>
      </c>
      <c r="AA189" s="244"/>
      <c r="AB189" s="244"/>
      <c r="AC189" s="244"/>
      <c r="AD189" s="244"/>
      <c r="AE189" s="244"/>
      <c r="AF189" s="244"/>
      <c r="AG189" s="244"/>
      <c r="AH189" s="244"/>
      <c r="AI189" s="244"/>
      <c r="AJ189" s="244"/>
      <c r="AK189" s="244"/>
      <c r="AL189" s="244"/>
      <c r="AM189" s="244"/>
      <c r="AN189" s="244"/>
      <c r="AO189" s="244"/>
      <c r="AP189" s="244"/>
      <c r="AQ189" s="244"/>
      <c r="AR189" s="244"/>
      <c r="AS189" s="244"/>
      <c r="AT189" s="244"/>
      <c r="AU189" s="244"/>
    </row>
    <row r="190" spans="1:190" s="243" customFormat="1" ht="29.25" hidden="1" customHeight="1" thickBot="1" x14ac:dyDescent="0.3">
      <c r="A190" s="42">
        <v>23</v>
      </c>
      <c r="B190" s="36" t="s">
        <v>62</v>
      </c>
      <c r="C190" s="36"/>
      <c r="D190" s="36"/>
      <c r="E190" s="149" t="s">
        <v>258</v>
      </c>
      <c r="F190" s="187">
        <f>SUM(F191)</f>
        <v>0</v>
      </c>
      <c r="G190" s="110">
        <f>SUM(G191)</f>
        <v>0</v>
      </c>
      <c r="H190" s="477">
        <f>SUM(H191)</f>
        <v>0</v>
      </c>
      <c r="I190" s="71">
        <f>H190/H6</f>
        <v>0</v>
      </c>
      <c r="J190" s="87">
        <f t="shared" si="346"/>
        <v>0</v>
      </c>
      <c r="K190" s="94"/>
      <c r="L190" s="86"/>
      <c r="M190" s="374"/>
      <c r="N190" s="70"/>
      <c r="O190" s="477"/>
      <c r="P190" s="70">
        <f>O190-N190</f>
        <v>0</v>
      </c>
      <c r="Q190" s="208" t="e">
        <f t="shared" si="330"/>
        <v>#DIV/0!</v>
      </c>
      <c r="R190" s="295">
        <f t="shared" si="372"/>
        <v>0</v>
      </c>
      <c r="S190" s="472">
        <f t="shared" si="373"/>
        <v>0</v>
      </c>
      <c r="T190" s="117">
        <f t="shared" si="374"/>
        <v>0</v>
      </c>
      <c r="U190" s="117">
        <f t="shared" si="375"/>
        <v>0</v>
      </c>
      <c r="V190" s="117">
        <f t="shared" si="376"/>
        <v>0</v>
      </c>
      <c r="W190" s="94" t="e">
        <f t="shared" si="322"/>
        <v>#DIV/0!</v>
      </c>
      <c r="X190" s="15"/>
      <c r="Y190" s="382" t="str">
        <f t="shared" si="331"/>
        <v/>
      </c>
      <c r="Z190" s="382" t="str">
        <f t="shared" si="332"/>
        <v/>
      </c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</row>
    <row r="191" spans="1:190" s="243" customFormat="1" ht="32.25" hidden="1" customHeight="1" thickBot="1" x14ac:dyDescent="0.3">
      <c r="A191" s="46"/>
      <c r="B191" s="41"/>
      <c r="C191" s="41"/>
      <c r="D191" s="41"/>
      <c r="E191" s="158" t="s">
        <v>98</v>
      </c>
      <c r="F191" s="203"/>
      <c r="G191" s="219"/>
      <c r="H191" s="592"/>
      <c r="I191" s="97">
        <f>H191/H6</f>
        <v>0</v>
      </c>
      <c r="J191" s="74">
        <f t="shared" si="346"/>
        <v>0</v>
      </c>
      <c r="K191" s="125" t="e">
        <f t="shared" si="371"/>
        <v>#DIV/0!</v>
      </c>
      <c r="L191" s="328"/>
      <c r="M191" s="467"/>
      <c r="N191" s="83"/>
      <c r="O191" s="592"/>
      <c r="P191" s="83"/>
      <c r="Q191" s="299"/>
      <c r="R191" s="300">
        <f t="shared" si="372"/>
        <v>0</v>
      </c>
      <c r="S191" s="489">
        <f t="shared" si="373"/>
        <v>0</v>
      </c>
      <c r="T191" s="126">
        <f t="shared" si="374"/>
        <v>0</v>
      </c>
      <c r="U191" s="126">
        <f t="shared" si="375"/>
        <v>0</v>
      </c>
      <c r="V191" s="126">
        <f t="shared" si="376"/>
        <v>0</v>
      </c>
      <c r="W191" s="94" t="e">
        <f t="shared" si="322"/>
        <v>#DIV/0!</v>
      </c>
      <c r="X191" s="15"/>
      <c r="Y191" s="382" t="str">
        <f t="shared" si="331"/>
        <v/>
      </c>
      <c r="Z191" s="382" t="str">
        <f t="shared" si="332"/>
        <v/>
      </c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</row>
    <row r="192" spans="1:190" s="246" customFormat="1" ht="21.75" hidden="1" customHeight="1" thickBot="1" x14ac:dyDescent="0.3">
      <c r="A192" s="42">
        <v>23</v>
      </c>
      <c r="B192" s="35" t="s">
        <v>36</v>
      </c>
      <c r="C192" s="168" t="s">
        <v>204</v>
      </c>
      <c r="D192" s="172" t="s">
        <v>199</v>
      </c>
      <c r="E192" s="149" t="s">
        <v>57</v>
      </c>
      <c r="F192" s="187"/>
      <c r="G192" s="187">
        <f>SUM(G193:G200)</f>
        <v>0</v>
      </c>
      <c r="H192" s="477">
        <f>SUM(H193:H200)</f>
        <v>0</v>
      </c>
      <c r="I192" s="62">
        <f>H192/H6</f>
        <v>0</v>
      </c>
      <c r="J192" s="63">
        <f t="shared" si="346"/>
        <v>0</v>
      </c>
      <c r="K192" s="94" t="e">
        <f t="shared" si="371"/>
        <v>#DIV/0!</v>
      </c>
      <c r="L192" s="110">
        <f>SUM(L193:L200)</f>
        <v>0</v>
      </c>
      <c r="M192" s="477">
        <f>SUM(M193:M200)</f>
        <v>0</v>
      </c>
      <c r="N192" s="110">
        <f>SUM(N193:N200)</f>
        <v>0</v>
      </c>
      <c r="O192" s="477">
        <f>SUM(O193:O200)</f>
        <v>0</v>
      </c>
      <c r="P192" s="70">
        <f>O192-N192</f>
        <v>0</v>
      </c>
      <c r="Q192" s="208" t="e">
        <f>O192/N192</f>
        <v>#DIV/0!</v>
      </c>
      <c r="R192" s="127">
        <f>SUM(R193:R200)</f>
        <v>0</v>
      </c>
      <c r="S192" s="477">
        <f>SUM(S193:S200)</f>
        <v>0</v>
      </c>
      <c r="T192" s="110">
        <f>SUM(T193:T200)</f>
        <v>0</v>
      </c>
      <c r="U192" s="110">
        <f>SUM(U193:U200)</f>
        <v>0</v>
      </c>
      <c r="V192" s="70">
        <f t="shared" si="376"/>
        <v>0</v>
      </c>
      <c r="W192" s="94" t="e">
        <f t="shared" si="322"/>
        <v>#DIV/0!</v>
      </c>
      <c r="X192" s="25"/>
      <c r="Y192" s="382" t="str">
        <f t="shared" si="331"/>
        <v/>
      </c>
      <c r="Z192" s="382" t="str">
        <f t="shared" si="332"/>
        <v/>
      </c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</row>
    <row r="193" spans="1:47" s="3" customFormat="1" ht="23.25" hidden="1" customHeight="1" x14ac:dyDescent="0.25">
      <c r="A193" s="136"/>
      <c r="B193" s="138"/>
      <c r="C193" s="138"/>
      <c r="D193" s="138"/>
      <c r="E193" s="182" t="s">
        <v>76</v>
      </c>
      <c r="F193" s="186"/>
      <c r="G193" s="206"/>
      <c r="H193" s="591"/>
      <c r="I193" s="73">
        <f>H193/H6</f>
        <v>0</v>
      </c>
      <c r="J193" s="74">
        <f t="shared" si="346"/>
        <v>0</v>
      </c>
      <c r="K193" s="91" t="e">
        <f t="shared" si="371"/>
        <v>#DIV/0!</v>
      </c>
      <c r="L193" s="184"/>
      <c r="M193" s="464"/>
      <c r="N193" s="75"/>
      <c r="O193" s="591"/>
      <c r="P193" s="115"/>
      <c r="Q193" s="297"/>
      <c r="R193" s="213">
        <f t="shared" si="372"/>
        <v>0</v>
      </c>
      <c r="S193" s="464">
        <f t="shared" si="373"/>
        <v>0</v>
      </c>
      <c r="T193" s="75">
        <f t="shared" si="374"/>
        <v>0</v>
      </c>
      <c r="U193" s="75">
        <f t="shared" si="375"/>
        <v>0</v>
      </c>
      <c r="V193" s="75">
        <f t="shared" si="376"/>
        <v>0</v>
      </c>
      <c r="W193" s="94" t="e">
        <f t="shared" si="322"/>
        <v>#DIV/0!</v>
      </c>
      <c r="X193" s="15"/>
      <c r="Y193" s="382" t="str">
        <f t="shared" si="331"/>
        <v/>
      </c>
      <c r="Z193" s="382" t="str">
        <f t="shared" si="332"/>
        <v/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1:47" s="3" customFormat="1" ht="18" hidden="1" customHeight="1" x14ac:dyDescent="0.25">
      <c r="A194" s="44"/>
      <c r="B194" s="28"/>
      <c r="C194" s="28"/>
      <c r="D194" s="28"/>
      <c r="E194" s="154" t="s">
        <v>113</v>
      </c>
      <c r="F194" s="185"/>
      <c r="G194" s="76"/>
      <c r="H194" s="457"/>
      <c r="I194" s="77">
        <f>H194/H6</f>
        <v>0</v>
      </c>
      <c r="J194" s="74">
        <f t="shared" si="346"/>
        <v>0</v>
      </c>
      <c r="K194" s="92" t="e">
        <f t="shared" si="371"/>
        <v>#DIV/0!</v>
      </c>
      <c r="L194" s="80"/>
      <c r="M194" s="387"/>
      <c r="N194" s="79"/>
      <c r="O194" s="457"/>
      <c r="P194" s="117"/>
      <c r="Q194" s="296"/>
      <c r="R194" s="213">
        <f t="shared" si="372"/>
        <v>0</v>
      </c>
      <c r="S194" s="387">
        <f t="shared" si="373"/>
        <v>0</v>
      </c>
      <c r="T194" s="79">
        <f t="shared" si="374"/>
        <v>0</v>
      </c>
      <c r="U194" s="79">
        <f t="shared" si="375"/>
        <v>0</v>
      </c>
      <c r="V194" s="79">
        <f t="shared" si="376"/>
        <v>0</v>
      </c>
      <c r="W194" s="94" t="e">
        <f t="shared" si="322"/>
        <v>#DIV/0!</v>
      </c>
      <c r="X194" s="15"/>
      <c r="Y194" s="382" t="str">
        <f t="shared" si="331"/>
        <v/>
      </c>
      <c r="Z194" s="382" t="str">
        <f t="shared" si="332"/>
        <v/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1:47" s="3" customFormat="1" ht="24" hidden="1" customHeight="1" x14ac:dyDescent="0.25">
      <c r="A195" s="44"/>
      <c r="B195" s="28"/>
      <c r="C195" s="28"/>
      <c r="D195" s="28"/>
      <c r="E195" s="154" t="s">
        <v>81</v>
      </c>
      <c r="F195" s="185"/>
      <c r="G195" s="76"/>
      <c r="H195" s="457"/>
      <c r="I195" s="77">
        <f>H195/H6</f>
        <v>0</v>
      </c>
      <c r="J195" s="74">
        <f t="shared" si="346"/>
        <v>0</v>
      </c>
      <c r="K195" s="92" t="e">
        <f t="shared" si="371"/>
        <v>#DIV/0!</v>
      </c>
      <c r="L195" s="80"/>
      <c r="M195" s="387"/>
      <c r="N195" s="79"/>
      <c r="O195" s="457"/>
      <c r="P195" s="117"/>
      <c r="Q195" s="296"/>
      <c r="R195" s="213">
        <f t="shared" si="372"/>
        <v>0</v>
      </c>
      <c r="S195" s="387">
        <f t="shared" si="373"/>
        <v>0</v>
      </c>
      <c r="T195" s="79">
        <f t="shared" si="374"/>
        <v>0</v>
      </c>
      <c r="U195" s="79">
        <f t="shared" si="375"/>
        <v>0</v>
      </c>
      <c r="V195" s="79">
        <f t="shared" si="376"/>
        <v>0</v>
      </c>
      <c r="W195" s="94" t="e">
        <f t="shared" si="322"/>
        <v>#DIV/0!</v>
      </c>
      <c r="X195" s="15"/>
      <c r="Y195" s="382" t="str">
        <f t="shared" si="331"/>
        <v/>
      </c>
      <c r="Z195" s="382" t="str">
        <f t="shared" si="332"/>
        <v/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1:47" s="3" customFormat="1" ht="31.5" hidden="1" customHeight="1" x14ac:dyDescent="0.25">
      <c r="A196" s="44"/>
      <c r="B196" s="28"/>
      <c r="C196" s="28"/>
      <c r="D196" s="28"/>
      <c r="E196" s="154" t="s">
        <v>99</v>
      </c>
      <c r="F196" s="185"/>
      <c r="G196" s="76"/>
      <c r="H196" s="457"/>
      <c r="I196" s="77">
        <f>H196/H6</f>
        <v>0</v>
      </c>
      <c r="J196" s="74">
        <f t="shared" si="346"/>
        <v>0</v>
      </c>
      <c r="K196" s="92" t="e">
        <f t="shared" si="371"/>
        <v>#DIV/0!</v>
      </c>
      <c r="L196" s="80"/>
      <c r="M196" s="387"/>
      <c r="N196" s="79"/>
      <c r="O196" s="457"/>
      <c r="P196" s="117"/>
      <c r="Q196" s="296"/>
      <c r="R196" s="213">
        <f t="shared" si="372"/>
        <v>0</v>
      </c>
      <c r="S196" s="387">
        <f t="shared" si="373"/>
        <v>0</v>
      </c>
      <c r="T196" s="79">
        <f t="shared" si="374"/>
        <v>0</v>
      </c>
      <c r="U196" s="79">
        <f t="shared" si="375"/>
        <v>0</v>
      </c>
      <c r="V196" s="79">
        <f t="shared" si="376"/>
        <v>0</v>
      </c>
      <c r="W196" s="94" t="e">
        <f t="shared" si="322"/>
        <v>#DIV/0!</v>
      </c>
      <c r="X196" s="15"/>
      <c r="Y196" s="382" t="str">
        <f t="shared" si="331"/>
        <v/>
      </c>
      <c r="Z196" s="382" t="str">
        <f t="shared" si="332"/>
        <v/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:47" s="3" customFormat="1" ht="30.75" hidden="1" customHeight="1" x14ac:dyDescent="0.25">
      <c r="A197" s="44"/>
      <c r="B197" s="28"/>
      <c r="C197" s="28"/>
      <c r="D197" s="28"/>
      <c r="E197" s="154" t="s">
        <v>323</v>
      </c>
      <c r="F197" s="185"/>
      <c r="G197" s="76"/>
      <c r="H197" s="457"/>
      <c r="I197" s="77">
        <f>H197/H6</f>
        <v>0</v>
      </c>
      <c r="J197" s="78">
        <f t="shared" si="346"/>
        <v>0</v>
      </c>
      <c r="K197" s="92" t="e">
        <f>H197/G197</f>
        <v>#DIV/0!</v>
      </c>
      <c r="L197" s="80"/>
      <c r="M197" s="387"/>
      <c r="N197" s="79"/>
      <c r="O197" s="457"/>
      <c r="P197" s="117"/>
      <c r="Q197" s="296"/>
      <c r="R197" s="212">
        <f t="shared" si="372"/>
        <v>0</v>
      </c>
      <c r="S197" s="387">
        <f t="shared" si="373"/>
        <v>0</v>
      </c>
      <c r="T197" s="79">
        <f t="shared" si="374"/>
        <v>0</v>
      </c>
      <c r="U197" s="79">
        <f t="shared" si="375"/>
        <v>0</v>
      </c>
      <c r="V197" s="79">
        <f t="shared" si="376"/>
        <v>0</v>
      </c>
      <c r="W197" s="94" t="e">
        <f t="shared" si="322"/>
        <v>#DIV/0!</v>
      </c>
      <c r="X197" s="15"/>
      <c r="Y197" s="382" t="str">
        <f t="shared" si="331"/>
        <v/>
      </c>
      <c r="Z197" s="382" t="str">
        <f t="shared" si="332"/>
        <v/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47" s="3" customFormat="1" ht="22.5" hidden="1" customHeight="1" x14ac:dyDescent="0.25">
      <c r="A198" s="46"/>
      <c r="B198" s="41"/>
      <c r="C198" s="41"/>
      <c r="D198" s="41"/>
      <c r="E198" s="158" t="s">
        <v>95</v>
      </c>
      <c r="F198" s="203"/>
      <c r="G198" s="219"/>
      <c r="H198" s="592"/>
      <c r="I198" s="97">
        <f>H198/H6</f>
        <v>0</v>
      </c>
      <c r="J198" s="82">
        <f t="shared" si="346"/>
        <v>0</v>
      </c>
      <c r="K198" s="181" t="e">
        <f>H198/G198</f>
        <v>#DIV/0!</v>
      </c>
      <c r="L198" s="328"/>
      <c r="M198" s="467"/>
      <c r="N198" s="83"/>
      <c r="O198" s="592"/>
      <c r="P198" s="83"/>
      <c r="Q198" s="227"/>
      <c r="R198" s="273">
        <f t="shared" si="372"/>
        <v>0</v>
      </c>
      <c r="S198" s="467">
        <f t="shared" si="373"/>
        <v>0</v>
      </c>
      <c r="T198" s="83">
        <f t="shared" si="374"/>
        <v>0</v>
      </c>
      <c r="U198" s="83">
        <f t="shared" si="375"/>
        <v>0</v>
      </c>
      <c r="V198" s="83">
        <f t="shared" si="376"/>
        <v>0</v>
      </c>
      <c r="W198" s="94" t="e">
        <f t="shared" si="322"/>
        <v>#DIV/0!</v>
      </c>
      <c r="X198" s="15"/>
      <c r="Y198" s="382" t="str">
        <f t="shared" si="331"/>
        <v/>
      </c>
      <c r="Z198" s="382" t="str">
        <f t="shared" si="332"/>
        <v/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:47" s="3" customFormat="1" ht="30" hidden="1" customHeight="1" thickBot="1" x14ac:dyDescent="0.3">
      <c r="A199" s="46"/>
      <c r="B199" s="41"/>
      <c r="C199" s="41"/>
      <c r="D199" s="41"/>
      <c r="E199" s="456" t="s">
        <v>322</v>
      </c>
      <c r="F199" s="203"/>
      <c r="G199" s="219"/>
      <c r="H199" s="592"/>
      <c r="I199" s="77">
        <f>H199/H6</f>
        <v>0</v>
      </c>
      <c r="J199" s="78">
        <f t="shared" ref="J199" si="377">H199-G199</f>
        <v>0</v>
      </c>
      <c r="K199" s="92" t="e">
        <f>H199/G199</f>
        <v>#DIV/0!</v>
      </c>
      <c r="L199" s="328"/>
      <c r="M199" s="467"/>
      <c r="N199" s="83"/>
      <c r="O199" s="592"/>
      <c r="P199" s="83"/>
      <c r="Q199" s="227"/>
      <c r="R199" s="212">
        <f t="shared" ref="R199" si="378">SUM(F199,L199)</f>
        <v>0</v>
      </c>
      <c r="S199" s="387">
        <f t="shared" ref="S199" si="379">SUM(F199,M199)</f>
        <v>0</v>
      </c>
      <c r="T199" s="79">
        <f t="shared" ref="T199" si="380">SUM(G199,N199)</f>
        <v>0</v>
      </c>
      <c r="U199" s="79">
        <f t="shared" ref="U199" si="381">SUM(H199,O199)</f>
        <v>0</v>
      </c>
      <c r="V199" s="79">
        <f t="shared" ref="V199" si="382">U199-T199</f>
        <v>0</v>
      </c>
      <c r="W199" s="94" t="e">
        <f t="shared" si="322"/>
        <v>#DIV/0!</v>
      </c>
      <c r="X199" s="15"/>
      <c r="Y199" s="382"/>
      <c r="Z199" s="382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47" s="3" customFormat="1" ht="30" hidden="1" customHeight="1" thickBot="1" x14ac:dyDescent="0.3">
      <c r="A200" s="49"/>
      <c r="B200" s="338"/>
      <c r="C200" s="338"/>
      <c r="D200" s="338"/>
      <c r="E200" s="155" t="s">
        <v>259</v>
      </c>
      <c r="F200" s="339"/>
      <c r="G200" s="332"/>
      <c r="H200" s="607"/>
      <c r="I200" s="340">
        <f>H200/H10</f>
        <v>0</v>
      </c>
      <c r="J200" s="87"/>
      <c r="K200" s="100"/>
      <c r="L200" s="188"/>
      <c r="M200" s="468"/>
      <c r="N200" s="90"/>
      <c r="O200" s="607"/>
      <c r="P200" s="79">
        <f t="shared" ref="P200" si="383">O200-N200</f>
        <v>0</v>
      </c>
      <c r="Q200" s="293" t="e">
        <f>O200/N200</f>
        <v>#DIV/0!</v>
      </c>
      <c r="R200" s="214">
        <f t="shared" si="372"/>
        <v>0</v>
      </c>
      <c r="S200" s="468">
        <f t="shared" si="373"/>
        <v>0</v>
      </c>
      <c r="T200" s="90">
        <f t="shared" si="374"/>
        <v>0</v>
      </c>
      <c r="U200" s="90">
        <f t="shared" si="375"/>
        <v>0</v>
      </c>
      <c r="V200" s="90">
        <f t="shared" si="376"/>
        <v>0</v>
      </c>
      <c r="W200" s="94" t="e">
        <f t="shared" si="322"/>
        <v>#DIV/0!</v>
      </c>
      <c r="X200" s="15"/>
      <c r="Y200" s="382" t="str">
        <f t="shared" si="331"/>
        <v/>
      </c>
      <c r="Z200" s="382" t="str">
        <f t="shared" si="332"/>
        <v/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47" s="245" customFormat="1" ht="12" hidden="1" customHeight="1" thickBot="1" x14ac:dyDescent="0.3">
      <c r="A201" s="46">
        <v>20</v>
      </c>
      <c r="B201" s="177" t="s">
        <v>50</v>
      </c>
      <c r="C201" s="177"/>
      <c r="D201" s="177"/>
      <c r="E201" s="316" t="s">
        <v>55</v>
      </c>
      <c r="F201" s="317"/>
      <c r="G201" s="318"/>
      <c r="H201" s="608"/>
      <c r="I201" s="319">
        <f>H201/H6</f>
        <v>0</v>
      </c>
      <c r="J201" s="320"/>
      <c r="K201" s="125" t="e">
        <f>H201/G201</f>
        <v>#DIV/0!</v>
      </c>
      <c r="L201" s="329"/>
      <c r="M201" s="471"/>
      <c r="N201" s="221"/>
      <c r="O201" s="608"/>
      <c r="P201" s="221"/>
      <c r="Q201" s="227"/>
      <c r="R201" s="273">
        <f t="shared" si="372"/>
        <v>0</v>
      </c>
      <c r="S201" s="467">
        <f t="shared" si="373"/>
        <v>0</v>
      </c>
      <c r="T201" s="83">
        <f t="shared" si="374"/>
        <v>0</v>
      </c>
      <c r="U201" s="83">
        <f t="shared" si="375"/>
        <v>0</v>
      </c>
      <c r="V201" s="83">
        <f t="shared" si="376"/>
        <v>0</v>
      </c>
      <c r="W201" s="94" t="e">
        <f t="shared" si="322"/>
        <v>#DIV/0!</v>
      </c>
      <c r="X201" s="15"/>
      <c r="Y201" s="382" t="str">
        <f t="shared" si="331"/>
        <v/>
      </c>
      <c r="Z201" s="382" t="str">
        <f t="shared" si="332"/>
        <v/>
      </c>
      <c r="AA201" s="244"/>
      <c r="AB201" s="244"/>
      <c r="AC201" s="244"/>
      <c r="AD201" s="244"/>
      <c r="AE201" s="244"/>
      <c r="AF201" s="244"/>
      <c r="AG201" s="244"/>
      <c r="AH201" s="244"/>
      <c r="AI201" s="244"/>
      <c r="AJ201" s="244"/>
      <c r="AK201" s="244"/>
      <c r="AL201" s="244"/>
      <c r="AM201" s="244"/>
      <c r="AN201" s="244"/>
      <c r="AO201" s="244"/>
      <c r="AP201" s="244"/>
      <c r="AQ201" s="244"/>
      <c r="AR201" s="244"/>
      <c r="AS201" s="244"/>
      <c r="AT201" s="244"/>
      <c r="AU201" s="244"/>
    </row>
    <row r="202" spans="1:47" s="245" customFormat="1" ht="20.25" hidden="1" customHeight="1" thickBot="1" x14ac:dyDescent="0.3">
      <c r="A202" s="131">
        <v>24</v>
      </c>
      <c r="B202" s="60" t="s">
        <v>62</v>
      </c>
      <c r="C202" s="60" t="s">
        <v>273</v>
      </c>
      <c r="D202" s="60" t="s">
        <v>132</v>
      </c>
      <c r="E202" s="321" t="s">
        <v>283</v>
      </c>
      <c r="F202" s="322">
        <f>SUM(F203:F206)</f>
        <v>0</v>
      </c>
      <c r="G202" s="322">
        <f t="shared" ref="G202:H202" si="384">SUM(G203:G206)</f>
        <v>0</v>
      </c>
      <c r="H202" s="478">
        <f t="shared" si="384"/>
        <v>0</v>
      </c>
      <c r="I202" s="62">
        <f>H202/H6</f>
        <v>0</v>
      </c>
      <c r="J202" s="63">
        <f t="shared" ref="J202" si="385">H202-G202</f>
        <v>0</v>
      </c>
      <c r="K202" s="94" t="e">
        <f t="shared" ref="K202" si="386">H202/G202</f>
        <v>#DIV/0!</v>
      </c>
      <c r="L202" s="322">
        <f>SUM(L203:L206)</f>
        <v>0</v>
      </c>
      <c r="M202" s="478">
        <f t="shared" ref="M202" si="387">SUM(M203:M206)</f>
        <v>0</v>
      </c>
      <c r="N202" s="322">
        <f t="shared" ref="N202:O202" si="388">SUM(N203:N206)</f>
        <v>0</v>
      </c>
      <c r="O202" s="478">
        <f t="shared" si="388"/>
        <v>0</v>
      </c>
      <c r="P202" s="66">
        <f t="shared" ref="P202:P203" si="389">O202-N202</f>
        <v>0</v>
      </c>
      <c r="Q202" s="208" t="e">
        <f>O202/N202</f>
        <v>#DIV/0!</v>
      </c>
      <c r="R202" s="215">
        <f t="shared" si="372"/>
        <v>0</v>
      </c>
      <c r="S202" s="469">
        <f t="shared" si="373"/>
        <v>0</v>
      </c>
      <c r="T202" s="84">
        <f t="shared" si="374"/>
        <v>0</v>
      </c>
      <c r="U202" s="84">
        <f t="shared" si="375"/>
        <v>0</v>
      </c>
      <c r="V202" s="84">
        <f t="shared" si="376"/>
        <v>0</v>
      </c>
      <c r="W202" s="94" t="e">
        <f t="shared" si="322"/>
        <v>#DIV/0!</v>
      </c>
      <c r="X202" s="26"/>
      <c r="Y202" s="382" t="str">
        <f t="shared" si="331"/>
        <v/>
      </c>
      <c r="Z202" s="382" t="str">
        <f t="shared" si="332"/>
        <v/>
      </c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  <c r="AM202" s="244"/>
      <c r="AN202" s="244"/>
      <c r="AO202" s="244"/>
      <c r="AP202" s="244"/>
      <c r="AQ202" s="244"/>
      <c r="AR202" s="244"/>
      <c r="AS202" s="244"/>
      <c r="AT202" s="244"/>
      <c r="AU202" s="244"/>
    </row>
    <row r="203" spans="1:47" s="3" customFormat="1" ht="32.25" hidden="1" customHeight="1" x14ac:dyDescent="0.25">
      <c r="A203" s="44"/>
      <c r="B203" s="28"/>
      <c r="C203" s="28"/>
      <c r="D203" s="28"/>
      <c r="E203" s="182" t="s">
        <v>284</v>
      </c>
      <c r="F203" s="185"/>
      <c r="G203" s="76"/>
      <c r="H203" s="457"/>
      <c r="I203" s="77">
        <f>H203/H6</f>
        <v>0</v>
      </c>
      <c r="J203" s="78">
        <f t="shared" ref="J203:J205" si="390">H203-G203</f>
        <v>0</v>
      </c>
      <c r="K203" s="92"/>
      <c r="L203" s="80"/>
      <c r="M203" s="387"/>
      <c r="N203" s="79"/>
      <c r="O203" s="457"/>
      <c r="P203" s="79">
        <f t="shared" si="389"/>
        <v>0</v>
      </c>
      <c r="Q203" s="670" t="e">
        <f>O203/N203</f>
        <v>#DIV/0!</v>
      </c>
      <c r="R203" s="212">
        <f t="shared" ref="R203:R207" si="391">SUM(F203,L203)</f>
        <v>0</v>
      </c>
      <c r="S203" s="387">
        <f t="shared" ref="S203:S207" si="392">SUM(F203,M203)</f>
        <v>0</v>
      </c>
      <c r="T203" s="79">
        <f t="shared" ref="T203:T207" si="393">SUM(G203,N203)</f>
        <v>0</v>
      </c>
      <c r="U203" s="79">
        <f t="shared" ref="U203:U207" si="394">SUM(H203,O203)</f>
        <v>0</v>
      </c>
      <c r="V203" s="79">
        <f t="shared" si="376"/>
        <v>0</v>
      </c>
      <c r="W203" s="94" t="e">
        <f t="shared" si="322"/>
        <v>#DIV/0!</v>
      </c>
      <c r="X203" s="15"/>
      <c r="Y203" s="382" t="str">
        <f t="shared" si="331"/>
        <v/>
      </c>
      <c r="Z203" s="382" t="str">
        <f t="shared" si="332"/>
        <v/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47" s="3" customFormat="1" ht="57" hidden="1" customHeight="1" x14ac:dyDescent="0.25">
      <c r="A204" s="44"/>
      <c r="B204" s="28"/>
      <c r="C204" s="28"/>
      <c r="D204" s="28"/>
      <c r="E204" s="372" t="s">
        <v>289</v>
      </c>
      <c r="F204" s="185"/>
      <c r="G204" s="76"/>
      <c r="H204" s="457"/>
      <c r="I204" s="77">
        <f>H204/H6</f>
        <v>0</v>
      </c>
      <c r="J204" s="78">
        <f t="shared" si="390"/>
        <v>0</v>
      </c>
      <c r="K204" s="92" t="e">
        <f>H204/G204</f>
        <v>#DIV/0!</v>
      </c>
      <c r="L204" s="80"/>
      <c r="M204" s="387"/>
      <c r="N204" s="79"/>
      <c r="O204" s="457"/>
      <c r="P204" s="117"/>
      <c r="Q204" s="297"/>
      <c r="R204" s="212">
        <f t="shared" si="391"/>
        <v>0</v>
      </c>
      <c r="S204" s="387">
        <f t="shared" si="392"/>
        <v>0</v>
      </c>
      <c r="T204" s="79">
        <f t="shared" si="393"/>
        <v>0</v>
      </c>
      <c r="U204" s="79">
        <f t="shared" si="394"/>
        <v>0</v>
      </c>
      <c r="V204" s="79">
        <f t="shared" ref="V204:V207" si="395">U204-T204</f>
        <v>0</v>
      </c>
      <c r="W204" s="94" t="e">
        <f t="shared" si="322"/>
        <v>#DIV/0!</v>
      </c>
      <c r="X204" s="15"/>
      <c r="Y204" s="382" t="str">
        <f t="shared" si="331"/>
        <v/>
      </c>
      <c r="Z204" s="382" t="str">
        <f t="shared" si="332"/>
        <v/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47" s="3" customFormat="1" ht="48.75" hidden="1" customHeight="1" thickBot="1" x14ac:dyDescent="0.3">
      <c r="A205" s="44"/>
      <c r="B205" s="28"/>
      <c r="C205" s="28"/>
      <c r="D205" s="28"/>
      <c r="E205" s="313" t="s">
        <v>285</v>
      </c>
      <c r="F205" s="185"/>
      <c r="G205" s="76"/>
      <c r="H205" s="457"/>
      <c r="I205" s="77">
        <f>H205/H6</f>
        <v>0</v>
      </c>
      <c r="J205" s="78">
        <f t="shared" si="390"/>
        <v>0</v>
      </c>
      <c r="K205" s="92" t="e">
        <f>H205/G205</f>
        <v>#DIV/0!</v>
      </c>
      <c r="L205" s="80"/>
      <c r="M205" s="387"/>
      <c r="N205" s="79"/>
      <c r="O205" s="457"/>
      <c r="P205" s="117"/>
      <c r="Q205" s="296"/>
      <c r="R205" s="212">
        <f t="shared" si="391"/>
        <v>0</v>
      </c>
      <c r="S205" s="387">
        <f t="shared" si="392"/>
        <v>0</v>
      </c>
      <c r="T205" s="79">
        <f t="shared" si="393"/>
        <v>0</v>
      </c>
      <c r="U205" s="79">
        <f t="shared" si="394"/>
        <v>0</v>
      </c>
      <c r="V205" s="79">
        <f t="shared" si="395"/>
        <v>0</v>
      </c>
      <c r="W205" s="94" t="e">
        <f t="shared" si="322"/>
        <v>#DIV/0!</v>
      </c>
      <c r="X205" s="15"/>
      <c r="Y205" s="382" t="str">
        <f t="shared" si="331"/>
        <v/>
      </c>
      <c r="Z205" s="382" t="str">
        <f t="shared" si="332"/>
        <v/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47" s="3" customFormat="1" ht="30" hidden="1" customHeight="1" thickBot="1" x14ac:dyDescent="0.3">
      <c r="A206" s="49"/>
      <c r="B206" s="338"/>
      <c r="C206" s="338"/>
      <c r="D206" s="338"/>
      <c r="E206" s="373" t="s">
        <v>286</v>
      </c>
      <c r="F206" s="339"/>
      <c r="G206" s="332"/>
      <c r="H206" s="607"/>
      <c r="I206" s="340">
        <f>H206/H6</f>
        <v>0</v>
      </c>
      <c r="J206" s="87">
        <f t="shared" ref="J206:J207" si="396">H206-G206</f>
        <v>0</v>
      </c>
      <c r="K206" s="93" t="e">
        <f>H206/G206</f>
        <v>#DIV/0!</v>
      </c>
      <c r="L206" s="188"/>
      <c r="M206" s="468"/>
      <c r="N206" s="90"/>
      <c r="O206" s="607"/>
      <c r="P206" s="90">
        <f t="shared" ref="P206" si="397">O206-N206</f>
        <v>0</v>
      </c>
      <c r="Q206" s="293" t="e">
        <f>O206/N206</f>
        <v>#DIV/0!</v>
      </c>
      <c r="R206" s="214">
        <f t="shared" si="391"/>
        <v>0</v>
      </c>
      <c r="S206" s="468">
        <f t="shared" si="392"/>
        <v>0</v>
      </c>
      <c r="T206" s="90">
        <f t="shared" si="393"/>
        <v>0</v>
      </c>
      <c r="U206" s="90">
        <f t="shared" si="394"/>
        <v>0</v>
      </c>
      <c r="V206" s="90">
        <f t="shared" si="395"/>
        <v>0</v>
      </c>
      <c r="W206" s="94" t="e">
        <f t="shared" si="322"/>
        <v>#DIV/0!</v>
      </c>
      <c r="X206" s="15"/>
      <c r="Y206" s="382" t="str">
        <f t="shared" si="331"/>
        <v/>
      </c>
      <c r="Z206" s="382" t="str">
        <f t="shared" si="332"/>
        <v/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 spans="1:47" s="6" customFormat="1" ht="30" hidden="1" customHeight="1" thickBot="1" x14ac:dyDescent="0.3">
      <c r="A207" s="131">
        <v>25</v>
      </c>
      <c r="B207" s="60"/>
      <c r="C207" s="60" t="s">
        <v>326</v>
      </c>
      <c r="D207" s="60" t="s">
        <v>130</v>
      </c>
      <c r="E207" s="500" t="s">
        <v>327</v>
      </c>
      <c r="F207" s="322"/>
      <c r="G207" s="322"/>
      <c r="H207" s="478"/>
      <c r="I207" s="71">
        <f>H207/H6</f>
        <v>0</v>
      </c>
      <c r="J207" s="87">
        <f t="shared" si="396"/>
        <v>0</v>
      </c>
      <c r="K207" s="94" t="e">
        <f>H207/G207</f>
        <v>#DIV/0!</v>
      </c>
      <c r="L207" s="64"/>
      <c r="M207" s="479"/>
      <c r="N207" s="64"/>
      <c r="O207" s="478"/>
      <c r="P207" s="221"/>
      <c r="Q207" s="287"/>
      <c r="R207" s="215">
        <f t="shared" si="391"/>
        <v>0</v>
      </c>
      <c r="S207" s="469">
        <f t="shared" si="392"/>
        <v>0</v>
      </c>
      <c r="T207" s="84">
        <f t="shared" si="393"/>
        <v>0</v>
      </c>
      <c r="U207" s="84">
        <f t="shared" si="394"/>
        <v>0</v>
      </c>
      <c r="V207" s="84">
        <f t="shared" si="395"/>
        <v>0</v>
      </c>
      <c r="W207" s="94" t="e">
        <f t="shared" si="322"/>
        <v>#DIV/0!</v>
      </c>
      <c r="X207" s="26"/>
      <c r="Y207" s="382"/>
      <c r="Z207" s="382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</row>
    <row r="208" spans="1:47" s="3" customFormat="1" ht="24" customHeight="1" thickBot="1" x14ac:dyDescent="0.3">
      <c r="A208" s="718" t="s">
        <v>5</v>
      </c>
      <c r="B208" s="719"/>
      <c r="C208" s="719"/>
      <c r="D208" s="719"/>
      <c r="E208" s="720"/>
      <c r="F208" s="247">
        <f>SUM(F8,F47,F76,F88,F93,F99:F101,F123,F142,F143,F144,F148,F150,F151,F152,F153,F155,F156,F157,F162,F163,F165,F167,F169,F170,F171,F172,F173,F174,F176,F177,F178,F180,F181,F182,F190,F192,F202,F207)</f>
        <v>487607.84999999992</v>
      </c>
      <c r="G208" s="281">
        <f t="shared" ref="G208:J208" si="398">SUM(G8,G47,G76,G88,G93,G99:G101,G123,G142,G143,G144,G148,G150,G151,G152,G153,G155,G156,G157,G162,G163,G165,G167,G169,G170,G171,G172,G173,G174,G176,G177,G178,G180,G181,G182,G190,G192,G202,G207)</f>
        <v>341324.02</v>
      </c>
      <c r="H208" s="70">
        <f t="shared" si="398"/>
        <v>310101.40000000008</v>
      </c>
      <c r="I208" s="121">
        <f>H208/H6</f>
        <v>1</v>
      </c>
      <c r="J208" s="70">
        <f t="shared" si="398"/>
        <v>-31222.619999999981</v>
      </c>
      <c r="K208" s="95">
        <f>H208/G208</f>
        <v>0.90852498455866093</v>
      </c>
      <c r="L208" s="247">
        <f>SUM(L8,L47,L76,L88,L93,L99:L101,L123,L142,L143,L144,L148,L150,L151,L152,L153,L155,L156,L157,L162,L163,L165,L167,L169,L170,L171,L172,L173,L174,L176,L177,L178,L180,L181,L182,L190,L192,L202,L207)</f>
        <v>64721.099999999984</v>
      </c>
      <c r="M208" s="281">
        <f t="shared" ref="M208:O208" si="399">SUM(M8,M47,M76,M88,M93,M99:M101,M123,M142,M143,M144,M148,M150,M151,M152,M153,M155,M156,M157,M162,M163,M165,M167,M169,M170,M171,M172,M173,M174,M176,M177,M178,M180,M181,M182,M190,M192,M202,M207)</f>
        <v>66576.100000000006</v>
      </c>
      <c r="N208" s="70">
        <f t="shared" si="399"/>
        <v>42790.200000000004</v>
      </c>
      <c r="O208" s="281">
        <f t="shared" si="399"/>
        <v>16752.899999999998</v>
      </c>
      <c r="P208" s="70">
        <f>SUM(P8,P47,P76,P88,P93,P99:P101,P123,P142,P143,P144,P148,P150,P151,P152,P153,P155,P156,P157,P162,P163,P165,P167,P169,P170,P171,P172,P173,P174,P176,P177,P178,P180,P181,P182,P190,P192,P202,P207)</f>
        <v>-26037.300000000003</v>
      </c>
      <c r="Q208" s="287">
        <f>O208/N208</f>
        <v>0.3915125425915279</v>
      </c>
      <c r="R208" s="247">
        <f>SUM(R8,R47,R76,R88,R93,R99:R101,R123,R142,R143,R144,R148,R150,R151,R152,R153,R155,R156,R157,R162,R163,R165,R167,R169,R170,R171,R172,R173,R174,R176,R177,R178,R180,R181,R182,R190,R192,R202,R207)</f>
        <v>552328.94999999984</v>
      </c>
      <c r="S208" s="281">
        <f t="shared" ref="S208:U208" si="400">SUM(S8,S47,S76,S88,S93,S99:S101,S123,S142,S143,S144,S148,S150,S151,S152,S153,S155,S156,S157,S162,S163,S165,S167,S169,S170,S171,S172,S173,S174,S176,S177,S178,S180,S181,S182,S190,S192,S202,S207)</f>
        <v>554183.94999999984</v>
      </c>
      <c r="T208" s="281">
        <f t="shared" si="400"/>
        <v>384114.21999999991</v>
      </c>
      <c r="U208" s="70">
        <f t="shared" si="400"/>
        <v>326854.30000000005</v>
      </c>
      <c r="V208" s="70">
        <f>SUM(V8,V47,V76,V88,V93,V99:V101,V123,V142,V143,V144,V148,V150,V151,V152,V153,V155,V156,V157,V162,V163,V165,V167,V169,V170,V171,V172,V173,V174,V176,V177,V178,V180,V181,V182,V190,V192,V202,V207)</f>
        <v>-57259.919999999984</v>
      </c>
      <c r="W208" s="94">
        <f t="shared" si="322"/>
        <v>0.85092996557117861</v>
      </c>
      <c r="X208" s="15"/>
      <c r="Y208" s="382" t="str">
        <f t="shared" si="331"/>
        <v/>
      </c>
      <c r="Z208" s="382" t="str">
        <f t="shared" si="332"/>
        <v/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  <row r="209" spans="1:190" s="243" customFormat="1" ht="36.75" hidden="1" customHeight="1" x14ac:dyDescent="0.25">
      <c r="A209" s="136">
        <v>12</v>
      </c>
      <c r="B209" s="535">
        <v>250908</v>
      </c>
      <c r="C209" s="535"/>
      <c r="D209" s="535"/>
      <c r="E209" s="536" t="s">
        <v>37</v>
      </c>
      <c r="F209" s="520"/>
      <c r="G209" s="218"/>
      <c r="H209" s="584"/>
      <c r="I209" s="537"/>
      <c r="J209" s="224"/>
      <c r="K209" s="336"/>
      <c r="L209" s="375"/>
      <c r="M209" s="462"/>
      <c r="N209" s="140"/>
      <c r="O209" s="584"/>
      <c r="P209" s="140">
        <f>O209-N209</f>
        <v>0</v>
      </c>
      <c r="Q209" s="675" t="e">
        <f>O209/N209</f>
        <v>#DIV/0!</v>
      </c>
      <c r="R209" s="213">
        <f t="shared" si="372"/>
        <v>0</v>
      </c>
      <c r="S209" s="464">
        <f t="shared" si="373"/>
        <v>0</v>
      </c>
      <c r="T209" s="75">
        <f t="shared" si="374"/>
        <v>0</v>
      </c>
      <c r="U209" s="75">
        <f t="shared" si="375"/>
        <v>0</v>
      </c>
      <c r="V209" s="75">
        <f t="shared" si="376"/>
        <v>0</v>
      </c>
      <c r="W209" s="91" t="e">
        <f t="shared" ref="W209:W211" si="401">U209/T209</f>
        <v>#DIV/0!</v>
      </c>
      <c r="X209" s="15"/>
      <c r="Y209" s="382" t="str">
        <f t="shared" si="331"/>
        <v/>
      </c>
      <c r="Z209" s="382" t="str">
        <f t="shared" si="332"/>
        <v/>
      </c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</row>
    <row r="210" spans="1:190" s="217" customFormat="1" ht="48.6" customHeight="1" thickBot="1" x14ac:dyDescent="0.3">
      <c r="A210" s="131">
        <v>24</v>
      </c>
      <c r="B210" s="528">
        <v>250909</v>
      </c>
      <c r="C210" s="528">
        <v>8822</v>
      </c>
      <c r="D210" s="528">
        <v>1060</v>
      </c>
      <c r="E210" s="529" t="s">
        <v>418</v>
      </c>
      <c r="F210" s="530"/>
      <c r="G210" s="531"/>
      <c r="H210" s="609"/>
      <c r="I210" s="532"/>
      <c r="J210" s="533"/>
      <c r="K210" s="95"/>
      <c r="L210" s="292"/>
      <c r="M210" s="474"/>
      <c r="N210" s="109"/>
      <c r="O210" s="590">
        <v>-28</v>
      </c>
      <c r="P210" s="109">
        <f>O210-N210</f>
        <v>-28</v>
      </c>
      <c r="Q210" s="672" t="e">
        <f>O210/N210</f>
        <v>#DIV/0!</v>
      </c>
      <c r="R210" s="214">
        <f t="shared" si="372"/>
        <v>0</v>
      </c>
      <c r="S210" s="468">
        <f t="shared" si="373"/>
        <v>0</v>
      </c>
      <c r="T210" s="90">
        <f t="shared" si="374"/>
        <v>0</v>
      </c>
      <c r="U210" s="90">
        <f t="shared" si="375"/>
        <v>-28</v>
      </c>
      <c r="V210" s="90">
        <f t="shared" si="376"/>
        <v>-28</v>
      </c>
      <c r="W210" s="93" t="e">
        <f t="shared" si="401"/>
        <v>#DIV/0!</v>
      </c>
      <c r="X210" s="15"/>
      <c r="Y210" s="382" t="str">
        <f t="shared" si="331"/>
        <v/>
      </c>
      <c r="Z210" s="382" t="str">
        <f t="shared" si="332"/>
        <v/>
      </c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  <c r="AP210" s="242"/>
      <c r="AQ210" s="242"/>
      <c r="AR210" s="242"/>
      <c r="AS210" s="242"/>
      <c r="AT210" s="242"/>
      <c r="AU210" s="242"/>
      <c r="AV210" s="243"/>
      <c r="AW210" s="243"/>
      <c r="AX210" s="243"/>
      <c r="AY210" s="243"/>
      <c r="AZ210" s="243"/>
      <c r="BA210" s="243"/>
      <c r="BB210" s="243"/>
      <c r="BC210" s="243"/>
      <c r="BD210" s="243"/>
      <c r="BE210" s="243"/>
      <c r="BF210" s="243"/>
      <c r="BG210" s="243"/>
      <c r="BH210" s="243"/>
      <c r="BI210" s="243"/>
      <c r="BJ210" s="243"/>
      <c r="BK210" s="243"/>
      <c r="BL210" s="243"/>
      <c r="BM210" s="243"/>
      <c r="BN210" s="243"/>
      <c r="BO210" s="243"/>
      <c r="BP210" s="243"/>
      <c r="BQ210" s="243"/>
      <c r="BR210" s="243"/>
      <c r="BS210" s="243"/>
      <c r="BT210" s="243"/>
      <c r="BU210" s="243"/>
      <c r="BV210" s="243"/>
      <c r="BW210" s="243"/>
      <c r="BX210" s="243"/>
      <c r="BY210" s="243"/>
      <c r="BZ210" s="243"/>
      <c r="CA210" s="243"/>
      <c r="CB210" s="243"/>
      <c r="CC210" s="243"/>
      <c r="CD210" s="243"/>
      <c r="CE210" s="243"/>
      <c r="CF210" s="243"/>
      <c r="CG210" s="243"/>
      <c r="CH210" s="243"/>
      <c r="CI210" s="243"/>
      <c r="CJ210" s="243"/>
      <c r="CK210" s="243"/>
      <c r="CL210" s="243"/>
      <c r="CM210" s="243"/>
      <c r="CN210" s="243"/>
      <c r="CO210" s="243"/>
      <c r="CP210" s="243"/>
      <c r="CQ210" s="243"/>
      <c r="CR210" s="243"/>
      <c r="CS210" s="243"/>
      <c r="CT210" s="243"/>
      <c r="CU210" s="243"/>
      <c r="CV210" s="243"/>
      <c r="CW210" s="243"/>
      <c r="CX210" s="243"/>
      <c r="CY210" s="243"/>
      <c r="CZ210" s="243"/>
      <c r="DA210" s="243"/>
      <c r="DB210" s="243"/>
      <c r="DC210" s="243"/>
      <c r="DD210" s="243"/>
      <c r="DE210" s="243"/>
      <c r="DF210" s="243"/>
      <c r="DG210" s="243"/>
      <c r="DH210" s="243"/>
      <c r="DI210" s="243"/>
      <c r="DJ210" s="243"/>
      <c r="DK210" s="243"/>
      <c r="DL210" s="243"/>
      <c r="DM210" s="243"/>
      <c r="DN210" s="243"/>
      <c r="DO210" s="243"/>
      <c r="DP210" s="243"/>
      <c r="DQ210" s="243"/>
      <c r="DR210" s="243"/>
      <c r="DS210" s="243"/>
      <c r="DT210" s="243"/>
      <c r="DU210" s="243"/>
      <c r="DV210" s="243"/>
      <c r="DW210" s="243"/>
      <c r="DX210" s="243"/>
      <c r="DY210" s="243"/>
      <c r="DZ210" s="243"/>
      <c r="EA210" s="243"/>
      <c r="EB210" s="243"/>
      <c r="EC210" s="243"/>
      <c r="ED210" s="243"/>
      <c r="EE210" s="243"/>
      <c r="EF210" s="243"/>
      <c r="EG210" s="243"/>
      <c r="EH210" s="243"/>
      <c r="EI210" s="243"/>
      <c r="EJ210" s="243"/>
      <c r="EK210" s="243"/>
      <c r="EL210" s="243"/>
      <c r="EM210" s="243"/>
      <c r="EN210" s="243"/>
      <c r="EO210" s="243"/>
      <c r="EP210" s="243"/>
      <c r="EQ210" s="243"/>
      <c r="ER210" s="243"/>
      <c r="ES210" s="243"/>
      <c r="ET210" s="243"/>
      <c r="EU210" s="243"/>
      <c r="EV210" s="243"/>
      <c r="EW210" s="243"/>
      <c r="EX210" s="243"/>
      <c r="EY210" s="243"/>
      <c r="EZ210" s="243"/>
      <c r="FA210" s="243"/>
      <c r="FB210" s="243"/>
      <c r="FC210" s="243"/>
      <c r="FD210" s="243"/>
      <c r="FE210" s="243"/>
      <c r="FF210" s="243"/>
      <c r="FG210" s="243"/>
      <c r="FH210" s="243"/>
      <c r="FI210" s="243"/>
      <c r="FJ210" s="243"/>
      <c r="FK210" s="243"/>
      <c r="FL210" s="243"/>
      <c r="FM210" s="243"/>
      <c r="FN210" s="243"/>
      <c r="FO210" s="243"/>
      <c r="FP210" s="243"/>
      <c r="FQ210" s="243"/>
      <c r="FR210" s="243"/>
      <c r="FS210" s="243"/>
      <c r="FT210" s="243"/>
      <c r="FU210" s="243"/>
      <c r="FV210" s="243"/>
      <c r="FW210" s="243"/>
      <c r="FX210" s="243"/>
      <c r="FY210" s="243"/>
      <c r="FZ210" s="243"/>
      <c r="GA210" s="243"/>
      <c r="GB210" s="243"/>
      <c r="GC210" s="243"/>
      <c r="GD210" s="243"/>
      <c r="GE210" s="243"/>
      <c r="GF210" s="243"/>
      <c r="GG210" s="243"/>
      <c r="GH210" s="243"/>
    </row>
    <row r="211" spans="1:190" s="248" customFormat="1" ht="30" customHeight="1" thickBot="1" x14ac:dyDescent="0.35">
      <c r="A211" s="132"/>
      <c r="B211" s="40"/>
      <c r="C211" s="40"/>
      <c r="D211" s="40"/>
      <c r="E211" s="310" t="s">
        <v>65</v>
      </c>
      <c r="F211" s="518">
        <f>SUM(F208:F210)</f>
        <v>487607.84999999992</v>
      </c>
      <c r="G211" s="112">
        <f>SUM(G208:G210)</f>
        <v>341324.02</v>
      </c>
      <c r="H211" s="480">
        <f>SUM(H208:H210)</f>
        <v>310101.40000000008</v>
      </c>
      <c r="I211" s="71">
        <v>1</v>
      </c>
      <c r="J211" s="72">
        <f>H211-G211</f>
        <v>-31222.619999999937</v>
      </c>
      <c r="K211" s="94">
        <f>H211/G211</f>
        <v>0.90852498455866093</v>
      </c>
      <c r="L211" s="130">
        <f>SUM(L208:L210)</f>
        <v>64721.099999999984</v>
      </c>
      <c r="M211" s="480">
        <f>SUM(M208:M210)</f>
        <v>66576.100000000006</v>
      </c>
      <c r="N211" s="112">
        <f>SUM(N208:N210)</f>
        <v>42790.200000000004</v>
      </c>
      <c r="O211" s="480">
        <f>SUM(O208:O210)</f>
        <v>16724.899999999998</v>
      </c>
      <c r="P211" s="112">
        <f>SUM(P208:P210)</f>
        <v>-26065.300000000003</v>
      </c>
      <c r="Q211" s="208">
        <f>O211/N211</f>
        <v>0.3908581871550027</v>
      </c>
      <c r="R211" s="96">
        <f t="shared" si="372"/>
        <v>552328.94999999995</v>
      </c>
      <c r="S211" s="374">
        <f t="shared" si="373"/>
        <v>554183.94999999995</v>
      </c>
      <c r="T211" s="70">
        <f t="shared" si="374"/>
        <v>384114.22000000003</v>
      </c>
      <c r="U211" s="70">
        <f t="shared" si="375"/>
        <v>326826.3000000001</v>
      </c>
      <c r="V211" s="70">
        <f t="shared" si="376"/>
        <v>-57287.919999999925</v>
      </c>
      <c r="W211" s="94">
        <f t="shared" si="401"/>
        <v>0.85085707058697302</v>
      </c>
      <c r="X211" s="15"/>
      <c r="Y211" s="382" t="str">
        <f t="shared" si="331"/>
        <v/>
      </c>
      <c r="Z211" s="382" t="str">
        <f t="shared" si="332"/>
        <v/>
      </c>
      <c r="AA211" s="244"/>
      <c r="AB211" s="244"/>
      <c r="AC211" s="244"/>
      <c r="AD211" s="244"/>
      <c r="AE211" s="244"/>
      <c r="AF211" s="244"/>
      <c r="AG211" s="244"/>
      <c r="AH211" s="244"/>
      <c r="AI211" s="244"/>
      <c r="AJ211" s="244"/>
      <c r="AK211" s="244"/>
      <c r="AL211" s="244"/>
      <c r="AM211" s="244"/>
      <c r="AN211" s="244"/>
      <c r="AO211" s="244"/>
      <c r="AP211" s="244"/>
      <c r="AQ211" s="244"/>
      <c r="AR211" s="244"/>
      <c r="AS211" s="244"/>
      <c r="AT211" s="244"/>
      <c r="AU211" s="244"/>
      <c r="AV211" s="245"/>
      <c r="AW211" s="245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5"/>
      <c r="BN211" s="245"/>
      <c r="BO211" s="245"/>
      <c r="BP211" s="245"/>
      <c r="BQ211" s="245"/>
      <c r="BR211" s="245"/>
      <c r="BS211" s="245"/>
      <c r="BT211" s="245"/>
      <c r="BU211" s="245"/>
      <c r="BV211" s="245"/>
      <c r="BW211" s="245"/>
      <c r="BX211" s="245"/>
      <c r="BY211" s="245"/>
      <c r="BZ211" s="245"/>
      <c r="CA211" s="245"/>
      <c r="CB211" s="245"/>
      <c r="CC211" s="245"/>
      <c r="CD211" s="245"/>
      <c r="CE211" s="245"/>
      <c r="CF211" s="245"/>
      <c r="CG211" s="245"/>
      <c r="CH211" s="245"/>
      <c r="CI211" s="245"/>
      <c r="CJ211" s="245"/>
      <c r="CK211" s="245"/>
      <c r="CL211" s="245"/>
      <c r="CM211" s="245"/>
      <c r="CN211" s="245"/>
      <c r="CO211" s="245"/>
      <c r="CP211" s="245"/>
      <c r="CQ211" s="245"/>
      <c r="CR211" s="245"/>
      <c r="CS211" s="245"/>
      <c r="CT211" s="245"/>
      <c r="CU211" s="245"/>
      <c r="CV211" s="245"/>
      <c r="CW211" s="245"/>
      <c r="CX211" s="245"/>
      <c r="CY211" s="245"/>
      <c r="CZ211" s="245"/>
      <c r="DA211" s="245"/>
      <c r="DB211" s="245"/>
      <c r="DC211" s="245"/>
      <c r="DD211" s="245"/>
      <c r="DE211" s="245"/>
      <c r="DF211" s="245"/>
      <c r="DG211" s="245"/>
      <c r="DH211" s="245"/>
      <c r="DI211" s="245"/>
      <c r="DJ211" s="245"/>
      <c r="DK211" s="245"/>
      <c r="DL211" s="245"/>
      <c r="DM211" s="245"/>
      <c r="DN211" s="245"/>
      <c r="DO211" s="245"/>
      <c r="DP211" s="245"/>
      <c r="DQ211" s="245"/>
      <c r="DR211" s="245"/>
      <c r="DS211" s="245"/>
      <c r="DT211" s="245"/>
      <c r="DU211" s="245"/>
      <c r="DV211" s="245"/>
      <c r="DW211" s="245"/>
      <c r="DX211" s="245"/>
      <c r="DY211" s="245"/>
      <c r="DZ211" s="245"/>
      <c r="EA211" s="245"/>
      <c r="EB211" s="245"/>
      <c r="EC211" s="245"/>
      <c r="ED211" s="245"/>
      <c r="EE211" s="245"/>
      <c r="EF211" s="245"/>
      <c r="EG211" s="245"/>
      <c r="EH211" s="245"/>
      <c r="EI211" s="245"/>
      <c r="EJ211" s="245"/>
      <c r="EK211" s="245"/>
      <c r="EL211" s="245"/>
      <c r="EM211" s="245"/>
      <c r="EN211" s="245"/>
      <c r="EO211" s="245"/>
      <c r="EP211" s="245"/>
      <c r="EQ211" s="245"/>
      <c r="ER211" s="245"/>
      <c r="ES211" s="245"/>
      <c r="ET211" s="245"/>
      <c r="EU211" s="245"/>
      <c r="EV211" s="245"/>
      <c r="EW211" s="245"/>
      <c r="EX211" s="245"/>
      <c r="EY211" s="245"/>
      <c r="EZ211" s="245"/>
      <c r="FA211" s="245"/>
      <c r="FB211" s="245"/>
      <c r="FC211" s="245"/>
      <c r="FD211" s="245"/>
      <c r="FE211" s="245"/>
      <c r="FF211" s="245"/>
      <c r="FG211" s="245"/>
      <c r="FH211" s="245"/>
      <c r="FI211" s="245"/>
      <c r="FJ211" s="245"/>
      <c r="FK211" s="245"/>
      <c r="FL211" s="245"/>
      <c r="FM211" s="245"/>
      <c r="FN211" s="245"/>
      <c r="FO211" s="245"/>
      <c r="FP211" s="245"/>
      <c r="FQ211" s="245"/>
      <c r="FR211" s="245"/>
      <c r="FS211" s="245"/>
      <c r="FT211" s="245"/>
      <c r="FU211" s="245"/>
      <c r="FV211" s="245"/>
      <c r="FW211" s="245"/>
      <c r="FX211" s="245"/>
      <c r="FY211" s="245"/>
      <c r="FZ211" s="245"/>
      <c r="GA211" s="245"/>
      <c r="GB211" s="245"/>
      <c r="GC211" s="245"/>
      <c r="GD211" s="245"/>
      <c r="GE211" s="245"/>
      <c r="GF211" s="245"/>
      <c r="GG211" s="245"/>
      <c r="GH211" s="245"/>
    </row>
    <row r="212" spans="1:190" ht="73.5" customHeight="1" x14ac:dyDescent="0.35">
      <c r="E212" s="717" t="s">
        <v>429</v>
      </c>
      <c r="F212" s="717"/>
      <c r="G212" s="17"/>
      <c r="I212" s="14"/>
      <c r="J212" s="14"/>
      <c r="K212" s="16"/>
      <c r="L212" s="21"/>
      <c r="M212" s="481" t="s">
        <v>430</v>
      </c>
      <c r="N212" s="21"/>
      <c r="O212" s="491"/>
      <c r="P212" s="301"/>
      <c r="Q212" s="21"/>
      <c r="U212" s="21"/>
      <c r="V212" s="1"/>
      <c r="W212" s="1"/>
      <c r="X212" s="10"/>
      <c r="Y212" s="653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:190" ht="20.25" x14ac:dyDescent="0.3">
      <c r="E213" s="580"/>
      <c r="F213" s="18"/>
      <c r="G213" s="18"/>
      <c r="H213" s="610"/>
      <c r="I213" s="1"/>
      <c r="J213" s="1"/>
      <c r="K213" s="11"/>
      <c r="L213" s="21"/>
      <c r="M213" s="482"/>
      <c r="N213" s="376"/>
      <c r="O213" s="610"/>
      <c r="P213" s="301"/>
      <c r="Q213" s="21"/>
      <c r="R213" s="21"/>
      <c r="S213" s="491"/>
      <c r="T213" s="21"/>
      <c r="U213" s="21"/>
      <c r="V213" s="1"/>
      <c r="W213" s="1"/>
      <c r="X213" s="10"/>
      <c r="Y213" s="653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190" x14ac:dyDescent="0.2">
      <c r="F214" s="18"/>
      <c r="G214" s="18"/>
      <c r="H214" s="491"/>
      <c r="I214" s="378"/>
      <c r="J214" s="1"/>
      <c r="K214" s="11"/>
      <c r="L214" s="21"/>
      <c r="M214" s="483"/>
      <c r="N214" s="21"/>
      <c r="O214" s="618"/>
      <c r="P214" s="301"/>
      <c r="Q214" s="21"/>
      <c r="R214" s="302"/>
      <c r="S214" s="492"/>
      <c r="T214" s="302"/>
      <c r="U214" s="21"/>
      <c r="V214" s="1"/>
      <c r="W214" s="1"/>
      <c r="X214" s="10"/>
      <c r="Y214" s="653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:190" ht="15" x14ac:dyDescent="0.25">
      <c r="F215" s="18"/>
      <c r="G215" s="18"/>
      <c r="H215" s="493"/>
      <c r="I215" s="54">
        <f>SUM(I8,I47,I76,I88,I93,I99,I100,I101,I150,I151,I155,I156,I172,I173,I174,I176,I177,I178,I180,I181,I182)</f>
        <v>0.99999999999999978</v>
      </c>
      <c r="J215" s="377">
        <f>SUM(H211-G211)</f>
        <v>-31222.619999999937</v>
      </c>
      <c r="K215" s="166">
        <f>H208/G208</f>
        <v>0.90852498455866093</v>
      </c>
      <c r="L215" s="55"/>
      <c r="M215" s="484"/>
      <c r="N215" s="55"/>
      <c r="O215" s="484"/>
      <c r="P215" s="348">
        <f>SUM(O208-N208)</f>
        <v>-26037.300000000007</v>
      </c>
      <c r="Q215" s="303">
        <f>O208/N208</f>
        <v>0.3915125425915279</v>
      </c>
      <c r="R215" s="304">
        <f>SUM(F208,L208)</f>
        <v>552328.94999999995</v>
      </c>
      <c r="S215" s="493">
        <f>SUM(F208,M208)</f>
        <v>554183.94999999995</v>
      </c>
      <c r="T215" s="304">
        <f>SUM(G208,N208)</f>
        <v>384114.22000000003</v>
      </c>
      <c r="U215" s="571">
        <f>SUM(H208,O208)</f>
        <v>326854.3000000001</v>
      </c>
      <c r="V215" s="249">
        <f>SUM(U208-T208)</f>
        <v>-57259.919999999867</v>
      </c>
      <c r="W215" s="48">
        <f>U215/T215</f>
        <v>0.8509299655711785</v>
      </c>
      <c r="X215" s="10"/>
      <c r="Y215" s="653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:190" ht="15" x14ac:dyDescent="0.25">
      <c r="F216" s="18"/>
      <c r="G216" s="18"/>
      <c r="H216" s="611"/>
      <c r="J216" s="377"/>
      <c r="K216" s="166"/>
      <c r="L216" s="55"/>
      <c r="M216" s="484"/>
      <c r="N216" s="55"/>
      <c r="O216" s="484"/>
      <c r="P216" s="348"/>
      <c r="Q216" s="303"/>
      <c r="R216" s="304"/>
      <c r="S216" s="493"/>
      <c r="T216" s="304"/>
      <c r="U216" s="571"/>
      <c r="V216" s="249"/>
      <c r="W216" s="48"/>
      <c r="X216" s="10"/>
      <c r="Y216" s="653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:190" ht="15" x14ac:dyDescent="0.25">
      <c r="F217" s="18"/>
      <c r="G217" s="18"/>
      <c r="H217" s="493"/>
      <c r="I217" s="54"/>
      <c r="J217" s="377"/>
      <c r="K217" s="166"/>
      <c r="L217" s="55"/>
      <c r="M217" s="484"/>
      <c r="N217" s="55"/>
      <c r="O217" s="484"/>
      <c r="P217" s="348"/>
      <c r="Q217" s="303"/>
      <c r="R217" s="304"/>
      <c r="S217" s="493"/>
      <c r="T217" s="304"/>
      <c r="U217" s="571"/>
      <c r="V217" s="249"/>
      <c r="W217" s="48"/>
      <c r="X217" s="10"/>
      <c r="Y217" s="653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:190" ht="15" x14ac:dyDescent="0.25">
      <c r="F218" s="18"/>
      <c r="G218" s="18"/>
      <c r="H218" s="493"/>
      <c r="I218" s="54"/>
      <c r="J218" s="377"/>
      <c r="K218" s="166"/>
      <c r="L218" s="55"/>
      <c r="M218" s="484"/>
      <c r="N218" s="55"/>
      <c r="O218" s="484"/>
      <c r="P218" s="348"/>
      <c r="Q218" s="303"/>
      <c r="R218" s="304"/>
      <c r="S218" s="493"/>
      <c r="T218" s="304"/>
      <c r="U218" s="348">
        <f>SUM(H211,O211)</f>
        <v>326826.3000000001</v>
      </c>
      <c r="V218" s="250">
        <f>SUM(J211,P211)</f>
        <v>-57287.91999999994</v>
      </c>
      <c r="W218" s="48">
        <f>U211/T211</f>
        <v>0.85085707058697302</v>
      </c>
      <c r="X218" s="10"/>
      <c r="Y218" s="653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:190" ht="15" x14ac:dyDescent="0.25">
      <c r="F219" s="18"/>
      <c r="G219" s="18"/>
      <c r="H219" s="493"/>
      <c r="I219" s="54"/>
      <c r="J219" s="377"/>
      <c r="K219" s="166"/>
      <c r="L219" s="55"/>
      <c r="M219" s="484"/>
      <c r="N219" s="55"/>
      <c r="O219" s="55"/>
      <c r="P219" s="55"/>
      <c r="Q219" s="303"/>
      <c r="R219" s="304"/>
      <c r="S219" s="493"/>
      <c r="T219" s="304"/>
      <c r="U219" s="571"/>
      <c r="V219" s="249"/>
      <c r="W219" s="48"/>
      <c r="X219" s="10"/>
      <c r="Y219" s="653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:190" x14ac:dyDescent="0.2">
      <c r="E220" s="133" t="s">
        <v>310</v>
      </c>
      <c r="F220" s="572">
        <f>SUM(F19:F30)</f>
        <v>54891.600000000013</v>
      </c>
      <c r="G220" s="572">
        <f>SUM(G19:G30)</f>
        <v>35520</v>
      </c>
      <c r="H220" s="495">
        <f>SUM(H19:H30)</f>
        <v>31771.5</v>
      </c>
      <c r="I220" s="25"/>
      <c r="J220" s="25">
        <f>SUM(J19:J30)</f>
        <v>-3748.5000000000018</v>
      </c>
      <c r="K220" s="25">
        <f>SUM(K19:K30)</f>
        <v>9.3078699715203221</v>
      </c>
      <c r="L220" s="572">
        <f>SUM(L19:L30)</f>
        <v>0</v>
      </c>
      <c r="M220" s="572">
        <f>SUM(M19:M30)</f>
        <v>0</v>
      </c>
      <c r="N220" s="495">
        <f>SUM(N19:N30)</f>
        <v>0</v>
      </c>
      <c r="O220" s="495">
        <f t="shared" ref="O220:P220" si="402">SUM(O19:O30)</f>
        <v>0</v>
      </c>
      <c r="P220" s="495">
        <f t="shared" si="402"/>
        <v>0</v>
      </c>
      <c r="Q220" s="390" t="e">
        <f>O220/N220</f>
        <v>#DIV/0!</v>
      </c>
      <c r="R220" s="572">
        <f>SUM(R19:R30)</f>
        <v>54891.600000000013</v>
      </c>
      <c r="S220" s="572">
        <f>SUM(S19:S30)</f>
        <v>54891.600000000013</v>
      </c>
      <c r="T220" s="495">
        <f>SUM(T19:T30)</f>
        <v>35520</v>
      </c>
      <c r="U220" s="495">
        <f>SUM(U19:U30)</f>
        <v>31771.5</v>
      </c>
      <c r="V220" s="496">
        <f>U220-T220</f>
        <v>-3748.5</v>
      </c>
      <c r="W220" s="25">
        <f>SUM(W19:W30)</f>
        <v>9.3078699715203221</v>
      </c>
      <c r="X220" s="10"/>
      <c r="Y220" s="653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 spans="1:190" x14ac:dyDescent="0.2">
      <c r="E221" s="133" t="s">
        <v>311</v>
      </c>
      <c r="F221" s="572">
        <f>SUM(F10:F11)</f>
        <v>12580</v>
      </c>
      <c r="G221" s="572">
        <f>SUM(G10:G11)</f>
        <v>6178.8</v>
      </c>
      <c r="H221" s="495">
        <f>SUM(H10:H11)</f>
        <v>6178.8</v>
      </c>
      <c r="I221" s="54"/>
      <c r="J221" s="494">
        <f t="shared" ref="J221:J222" si="403">H221-G221</f>
        <v>0</v>
      </c>
      <c r="K221" s="388">
        <f t="shared" ref="K221:K233" si="404">H221/G221</f>
        <v>1</v>
      </c>
      <c r="L221" s="572">
        <f>SUM(L10:L11)</f>
        <v>0</v>
      </c>
      <c r="M221" s="572">
        <f>SUM(M10:M11)</f>
        <v>0</v>
      </c>
      <c r="N221" s="495">
        <f>SUM(N10:N11)</f>
        <v>0</v>
      </c>
      <c r="O221" s="495">
        <f t="shared" ref="O221:P221" si="405">SUM(O10:O11)</f>
        <v>0</v>
      </c>
      <c r="P221" s="495">
        <f t="shared" si="405"/>
        <v>0</v>
      </c>
      <c r="Q221" s="390" t="e">
        <f t="shared" ref="Q221:Q238" si="406">O221/N221</f>
        <v>#DIV/0!</v>
      </c>
      <c r="R221" s="572">
        <f>SUM(R10:R11)</f>
        <v>12580</v>
      </c>
      <c r="S221" s="572">
        <f>SUM(S10:S11)</f>
        <v>12580</v>
      </c>
      <c r="T221" s="495">
        <f>SUM(T10:T11)</f>
        <v>6178.8</v>
      </c>
      <c r="U221" s="495">
        <f>SUM(U10:U11)</f>
        <v>6178.8</v>
      </c>
      <c r="V221" s="496">
        <f t="shared" ref="V221:V232" si="407">U221-T221</f>
        <v>0</v>
      </c>
      <c r="W221" s="388">
        <f t="shared" ref="W221:W222" si="408">U221/T221</f>
        <v>1</v>
      </c>
      <c r="X221" s="10"/>
      <c r="Y221" s="653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190" x14ac:dyDescent="0.2">
      <c r="E222" s="133" t="s">
        <v>313</v>
      </c>
      <c r="F222" s="572">
        <f>SUM(F13:F13)</f>
        <v>29</v>
      </c>
      <c r="G222" s="572">
        <f>SUM(G13:G13)</f>
        <v>12.5</v>
      </c>
      <c r="H222" s="495">
        <f>SUM(H13:H13)</f>
        <v>12.5</v>
      </c>
      <c r="I222" s="54"/>
      <c r="J222" s="494">
        <f t="shared" si="403"/>
        <v>0</v>
      </c>
      <c r="K222" s="388">
        <f t="shared" si="404"/>
        <v>1</v>
      </c>
      <c r="L222" s="572">
        <f>SUM(L13:L13)</f>
        <v>0</v>
      </c>
      <c r="M222" s="572">
        <f>SUM(M13:M13)</f>
        <v>0</v>
      </c>
      <c r="N222" s="495">
        <f>SUM(N13:N13)</f>
        <v>0</v>
      </c>
      <c r="O222" s="495">
        <f t="shared" ref="O222:P222" si="409">SUM(O13:O13)</f>
        <v>0</v>
      </c>
      <c r="P222" s="495">
        <f t="shared" si="409"/>
        <v>0</v>
      </c>
      <c r="Q222" s="390" t="e">
        <f t="shared" si="406"/>
        <v>#DIV/0!</v>
      </c>
      <c r="R222" s="572">
        <f>SUM(R13:R13)</f>
        <v>29</v>
      </c>
      <c r="S222" s="572">
        <f>SUM(S13:S13)</f>
        <v>29</v>
      </c>
      <c r="T222" s="495">
        <f>SUM(T13:T13)</f>
        <v>12.5</v>
      </c>
      <c r="U222" s="495">
        <f>SUM(U13:U13)</f>
        <v>12.5</v>
      </c>
      <c r="V222" s="496">
        <f t="shared" si="407"/>
        <v>0</v>
      </c>
      <c r="W222" s="388">
        <f t="shared" si="408"/>
        <v>1</v>
      </c>
      <c r="X222" s="10"/>
      <c r="Y222" s="653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:190" x14ac:dyDescent="0.2">
      <c r="E223" s="133" t="s">
        <v>314</v>
      </c>
      <c r="F223" s="572">
        <f>SUM(F86)</f>
        <v>911.1</v>
      </c>
      <c r="G223" s="572">
        <f>SUM(G86)</f>
        <v>607.5</v>
      </c>
      <c r="H223" s="495">
        <f>SUM(H86)</f>
        <v>601.5</v>
      </c>
      <c r="I223" s="25"/>
      <c r="J223" s="25">
        <f>SUM(J86)</f>
        <v>-6</v>
      </c>
      <c r="K223" s="388">
        <f>H223/G223</f>
        <v>0.99012345679012348</v>
      </c>
      <c r="L223" s="572">
        <f>SUM(L86)</f>
        <v>0</v>
      </c>
      <c r="M223" s="572">
        <f>SUM(M86)</f>
        <v>0</v>
      </c>
      <c r="N223" s="495">
        <f>SUM(N86)</f>
        <v>0</v>
      </c>
      <c r="O223" s="495">
        <f t="shared" ref="O223:P223" si="410">SUM(O86)</f>
        <v>0</v>
      </c>
      <c r="P223" s="495">
        <f t="shared" si="410"/>
        <v>0</v>
      </c>
      <c r="Q223" s="390" t="e">
        <f>O223/N223</f>
        <v>#DIV/0!</v>
      </c>
      <c r="R223" s="572">
        <f>SUM(R86)</f>
        <v>911.1</v>
      </c>
      <c r="S223" s="572">
        <f>SUM(S86)</f>
        <v>911.1</v>
      </c>
      <c r="T223" s="495">
        <f>SUM(T86)</f>
        <v>607.5</v>
      </c>
      <c r="U223" s="495">
        <f>SUM(U86)</f>
        <v>601.5</v>
      </c>
      <c r="V223" s="496">
        <f>U223-T223</f>
        <v>-6</v>
      </c>
      <c r="W223" s="388">
        <f>U223/T223</f>
        <v>0.99012345679012348</v>
      </c>
      <c r="X223" s="10"/>
      <c r="Y223" s="653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 spans="1:190" x14ac:dyDescent="0.2">
      <c r="E224" s="133" t="s">
        <v>304</v>
      </c>
      <c r="F224" s="572">
        <f>SUM(F53,F66)</f>
        <v>60438.7</v>
      </c>
      <c r="G224" s="572">
        <f>SUM(G53,G66)</f>
        <v>40407</v>
      </c>
      <c r="H224" s="495">
        <f>SUM(H53,H66)</f>
        <v>40383.599999999999</v>
      </c>
      <c r="I224" s="25"/>
      <c r="J224" s="494">
        <f>H224-G224</f>
        <v>-23.400000000001455</v>
      </c>
      <c r="K224" s="388">
        <f t="shared" si="404"/>
        <v>0.99942089241963028</v>
      </c>
      <c r="L224" s="572">
        <f>SUM(L53,L66)</f>
        <v>0</v>
      </c>
      <c r="M224" s="572">
        <f>SUM(M53,M66)</f>
        <v>0</v>
      </c>
      <c r="N224" s="495">
        <f>SUM(N53,N66)</f>
        <v>0</v>
      </c>
      <c r="O224" s="495">
        <f t="shared" ref="O224:P224" si="411">SUM(O53,O66)</f>
        <v>0</v>
      </c>
      <c r="P224" s="495">
        <f t="shared" si="411"/>
        <v>0</v>
      </c>
      <c r="Q224" s="390" t="e">
        <f t="shared" si="406"/>
        <v>#DIV/0!</v>
      </c>
      <c r="R224" s="572">
        <f>SUM(R53,R66)</f>
        <v>60438.7</v>
      </c>
      <c r="S224" s="572">
        <f>SUM(S53,S66)</f>
        <v>60438.7</v>
      </c>
      <c r="T224" s="495">
        <f>SUM(T53,T66)</f>
        <v>40407</v>
      </c>
      <c r="U224" s="495">
        <f>SUM(U53,U66)</f>
        <v>40383.599999999999</v>
      </c>
      <c r="V224" s="496">
        <f t="shared" si="407"/>
        <v>-23.400000000001455</v>
      </c>
      <c r="W224" s="388">
        <f t="shared" ref="W224:W233" si="412">U224/T224</f>
        <v>0.99942089241963028</v>
      </c>
      <c r="X224" s="10"/>
      <c r="Y224" s="653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 spans="5:47" x14ac:dyDescent="0.2">
      <c r="E225" s="133" t="s">
        <v>432</v>
      </c>
      <c r="F225" s="572">
        <f>SUM(F61)</f>
        <v>888.8</v>
      </c>
      <c r="G225" s="572">
        <f>SUM(G61)</f>
        <v>761.7</v>
      </c>
      <c r="H225" s="572">
        <f>SUM(H61)</f>
        <v>11.9</v>
      </c>
      <c r="I225" s="572"/>
      <c r="J225" s="572">
        <f>SUM(J61)</f>
        <v>-749.80000000000007</v>
      </c>
      <c r="K225" s="388">
        <f t="shared" si="404"/>
        <v>1.5622948667454378E-2</v>
      </c>
      <c r="L225" s="572">
        <f>SUM(L61)</f>
        <v>0</v>
      </c>
      <c r="M225" s="572">
        <f t="shared" ref="M225:N225" si="413">SUM(M61)</f>
        <v>0</v>
      </c>
      <c r="N225" s="572">
        <f t="shared" si="413"/>
        <v>0</v>
      </c>
      <c r="O225" s="572">
        <f t="shared" ref="O225:P225" si="414">SUM(O61)</f>
        <v>0</v>
      </c>
      <c r="P225" s="572">
        <f t="shared" si="414"/>
        <v>0</v>
      </c>
      <c r="Q225" s="388" t="e">
        <f t="shared" ref="Q225" si="415">N225/M225</f>
        <v>#DIV/0!</v>
      </c>
      <c r="R225" s="572">
        <f>SUM(R61)</f>
        <v>888.8</v>
      </c>
      <c r="S225" s="572">
        <f>SUM(S61)</f>
        <v>888.8</v>
      </c>
      <c r="T225" s="572">
        <f>SUM(T61)</f>
        <v>761.7</v>
      </c>
      <c r="U225" s="572">
        <f>SUM(U61)</f>
        <v>11.9</v>
      </c>
      <c r="V225" s="496">
        <f t="shared" si="407"/>
        <v>-749.80000000000007</v>
      </c>
      <c r="W225" s="388">
        <f t="shared" si="412"/>
        <v>1.5622948667454378E-2</v>
      </c>
      <c r="X225" s="10"/>
      <c r="Y225" s="653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</row>
    <row r="226" spans="5:47" x14ac:dyDescent="0.2">
      <c r="E226" s="133" t="s">
        <v>433</v>
      </c>
      <c r="F226" s="572">
        <f>SUM(F62)</f>
        <v>0</v>
      </c>
      <c r="G226" s="572"/>
      <c r="H226" s="572"/>
      <c r="I226" s="572"/>
      <c r="J226" s="572">
        <f>SUM(J62)</f>
        <v>0</v>
      </c>
      <c r="K226" s="388" t="e">
        <f t="shared" ref="K226" si="416">H226/G226</f>
        <v>#DIV/0!</v>
      </c>
      <c r="L226" s="572">
        <f>SUM(L62)</f>
        <v>580.20000000000005</v>
      </c>
      <c r="M226" s="572">
        <f t="shared" ref="M226:N226" si="417">SUM(M62)</f>
        <v>580.20000000000005</v>
      </c>
      <c r="N226" s="572">
        <f t="shared" si="417"/>
        <v>580.20000000000005</v>
      </c>
      <c r="O226" s="572">
        <f t="shared" ref="O226:P226" si="418">SUM(O62)</f>
        <v>0</v>
      </c>
      <c r="P226" s="572">
        <f t="shared" si="418"/>
        <v>-580.20000000000005</v>
      </c>
      <c r="Q226" s="388">
        <f t="shared" ref="Q226" si="419">N226/M226</f>
        <v>1</v>
      </c>
      <c r="R226" s="572">
        <f>SUM(R62)</f>
        <v>580.20000000000005</v>
      </c>
      <c r="S226" s="572">
        <f t="shared" ref="S226:T226" si="420">SUM(S62)</f>
        <v>580.20000000000005</v>
      </c>
      <c r="T226" s="572">
        <f t="shared" si="420"/>
        <v>580.20000000000005</v>
      </c>
      <c r="U226" s="572">
        <f>SUM(U62)</f>
        <v>0</v>
      </c>
      <c r="V226" s="572">
        <f>SUM(V62)</f>
        <v>-580.20000000000005</v>
      </c>
      <c r="W226" s="388">
        <f t="shared" ref="W226" si="421">U226/T226</f>
        <v>0</v>
      </c>
      <c r="X226" s="10"/>
      <c r="Y226" s="653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</row>
    <row r="227" spans="5:47" x14ac:dyDescent="0.2">
      <c r="E227" s="133" t="s">
        <v>305</v>
      </c>
      <c r="F227" s="572">
        <f>SUM(F60,F68,F74)</f>
        <v>453.20000000000005</v>
      </c>
      <c r="G227" s="572">
        <f>SUM(G60,G68,G74)</f>
        <v>273.3</v>
      </c>
      <c r="H227" s="572">
        <f>SUM(H60,H68,H74)</f>
        <v>0</v>
      </c>
      <c r="I227" s="572">
        <f>SUM(I60,I68,I74)</f>
        <v>0</v>
      </c>
      <c r="J227" s="572">
        <f>SUM(J60,J68,J74)</f>
        <v>-273.3</v>
      </c>
      <c r="K227" s="388">
        <f t="shared" si="404"/>
        <v>0</v>
      </c>
      <c r="L227" s="572">
        <f>SUM(L60,L68,L74)</f>
        <v>267.2</v>
      </c>
      <c r="M227" s="572">
        <f>SUM(M60,M68,M74)</f>
        <v>267.2</v>
      </c>
      <c r="N227" s="572">
        <f>SUM(N60,N68,N74)</f>
        <v>267.2</v>
      </c>
      <c r="O227" s="572">
        <f t="shared" ref="O227:P227" si="422">SUM(O60,O68,O74)</f>
        <v>0</v>
      </c>
      <c r="P227" s="572">
        <f t="shared" si="422"/>
        <v>-267.2</v>
      </c>
      <c r="Q227" s="390">
        <f t="shared" si="406"/>
        <v>0</v>
      </c>
      <c r="R227" s="572">
        <f>SUM(R60,R68,R74)</f>
        <v>720.40000000000009</v>
      </c>
      <c r="S227" s="572">
        <f>SUM(S60,S68,S74)</f>
        <v>720.40000000000009</v>
      </c>
      <c r="T227" s="572">
        <f>SUM(T60,T68,T74)</f>
        <v>540.5</v>
      </c>
      <c r="U227" s="572">
        <f>SUM(U60,U68,U74)</f>
        <v>0</v>
      </c>
      <c r="V227" s="572">
        <f>SUM(V60,V68,V74)</f>
        <v>-540.5</v>
      </c>
      <c r="W227" s="388">
        <f t="shared" si="412"/>
        <v>0</v>
      </c>
      <c r="X227" s="10"/>
      <c r="Y227" s="653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5:47" x14ac:dyDescent="0.2">
      <c r="E228" s="133" t="s">
        <v>434</v>
      </c>
      <c r="F228" s="572">
        <f>SUM(F154)</f>
        <v>0</v>
      </c>
      <c r="G228" s="572">
        <f t="shared" ref="G228:J228" si="423">SUM(G154)</f>
        <v>0</v>
      </c>
      <c r="H228" s="572">
        <f t="shared" si="423"/>
        <v>0</v>
      </c>
      <c r="I228" s="572">
        <f t="shared" si="423"/>
        <v>0</v>
      </c>
      <c r="J228" s="572">
        <f t="shared" si="423"/>
        <v>0</v>
      </c>
      <c r="K228" s="388" t="e">
        <f t="shared" si="404"/>
        <v>#DIV/0!</v>
      </c>
      <c r="L228" s="572">
        <f t="shared" ref="L228:N228" si="424">SUM(L154)</f>
        <v>2537.6999999999998</v>
      </c>
      <c r="M228" s="572">
        <f t="shared" si="424"/>
        <v>2537.6999999999998</v>
      </c>
      <c r="N228" s="572">
        <f t="shared" si="424"/>
        <v>230</v>
      </c>
      <c r="O228" s="572">
        <f t="shared" ref="O228:P228" si="425">SUM(O154)</f>
        <v>0</v>
      </c>
      <c r="P228" s="572">
        <f t="shared" si="425"/>
        <v>-230</v>
      </c>
      <c r="Q228" s="390">
        <f t="shared" si="406"/>
        <v>0</v>
      </c>
      <c r="R228" s="572">
        <f>SUM(R154)</f>
        <v>2537.6999999999998</v>
      </c>
      <c r="S228" s="572">
        <f t="shared" ref="S228:V228" si="426">SUM(S154)</f>
        <v>2537.6999999999998</v>
      </c>
      <c r="T228" s="572">
        <f t="shared" si="426"/>
        <v>230</v>
      </c>
      <c r="U228" s="572">
        <f t="shared" si="426"/>
        <v>0</v>
      </c>
      <c r="V228" s="572">
        <f t="shared" si="426"/>
        <v>-230</v>
      </c>
      <c r="W228" s="388">
        <f t="shared" si="412"/>
        <v>0</v>
      </c>
      <c r="X228" s="10"/>
      <c r="Y228" s="653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</row>
    <row r="229" spans="5:47" x14ac:dyDescent="0.2">
      <c r="E229" s="133" t="s">
        <v>306</v>
      </c>
      <c r="F229" s="572">
        <f>SUM(F78)</f>
        <v>31910.9</v>
      </c>
      <c r="G229" s="572">
        <f>SUM(G78)</f>
        <v>23054.1</v>
      </c>
      <c r="H229" s="495">
        <f>SUM(H78)</f>
        <v>23054.1</v>
      </c>
      <c r="I229" s="25"/>
      <c r="J229" s="494">
        <f t="shared" ref="J229" si="427">H229-G229</f>
        <v>0</v>
      </c>
      <c r="K229" s="388">
        <f t="shared" si="404"/>
        <v>1</v>
      </c>
      <c r="L229" s="572">
        <f>SUM(L78)</f>
        <v>0</v>
      </c>
      <c r="M229" s="572">
        <f>SUM(M78)</f>
        <v>0</v>
      </c>
      <c r="N229" s="495">
        <f>SUM(N78)</f>
        <v>0</v>
      </c>
      <c r="O229" s="495">
        <f t="shared" ref="O229:P229" si="428">SUM(O78)</f>
        <v>0</v>
      </c>
      <c r="P229" s="495">
        <f t="shared" si="428"/>
        <v>0</v>
      </c>
      <c r="Q229" s="390" t="e">
        <f t="shared" si="406"/>
        <v>#DIV/0!</v>
      </c>
      <c r="R229" s="572">
        <f>SUM(R78)</f>
        <v>31910.9</v>
      </c>
      <c r="S229" s="572">
        <f>SUM(S78)</f>
        <v>31910.9</v>
      </c>
      <c r="T229" s="495">
        <f>SUM(T78)</f>
        <v>23054.1</v>
      </c>
      <c r="U229" s="495">
        <f>SUM(U78)</f>
        <v>23054.1</v>
      </c>
      <c r="V229" s="496">
        <f t="shared" si="407"/>
        <v>0</v>
      </c>
      <c r="W229" s="388">
        <f t="shared" si="412"/>
        <v>1</v>
      </c>
      <c r="X229" s="10"/>
      <c r="Y229" s="653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 spans="5:47" x14ac:dyDescent="0.2">
      <c r="E230" s="133" t="s">
        <v>307</v>
      </c>
      <c r="F230" s="572">
        <f>SUM(F83)</f>
        <v>672.9</v>
      </c>
      <c r="G230" s="572">
        <f>SUM(G83)</f>
        <v>463.4</v>
      </c>
      <c r="H230" s="495">
        <f>SUM(H83)</f>
        <v>463.2</v>
      </c>
      <c r="I230" s="25"/>
      <c r="J230" s="25">
        <f>SUM(J83)</f>
        <v>-0.19999999999998863</v>
      </c>
      <c r="K230" s="388">
        <f t="shared" si="404"/>
        <v>0.99956840742339237</v>
      </c>
      <c r="L230" s="572">
        <f>SUM(L83)</f>
        <v>0</v>
      </c>
      <c r="M230" s="572">
        <f>SUM(M83)</f>
        <v>0</v>
      </c>
      <c r="N230" s="495">
        <f>SUM(N83)</f>
        <v>0</v>
      </c>
      <c r="O230" s="495">
        <f t="shared" ref="O230:P230" si="429">SUM(O83)</f>
        <v>0</v>
      </c>
      <c r="P230" s="495">
        <f t="shared" si="429"/>
        <v>0</v>
      </c>
      <c r="Q230" s="390" t="e">
        <f t="shared" si="406"/>
        <v>#DIV/0!</v>
      </c>
      <c r="R230" s="572">
        <f>SUM(R83)</f>
        <v>672.9</v>
      </c>
      <c r="S230" s="572">
        <f>SUM(S83)</f>
        <v>672.9</v>
      </c>
      <c r="T230" s="495">
        <f>SUM(T83)</f>
        <v>463.4</v>
      </c>
      <c r="U230" s="495">
        <f>SUM(U83)</f>
        <v>463.2</v>
      </c>
      <c r="V230" s="496">
        <f t="shared" si="407"/>
        <v>-0.19999999999998863</v>
      </c>
      <c r="W230" s="388">
        <f t="shared" si="412"/>
        <v>0.99956840742339237</v>
      </c>
      <c r="X230" s="10"/>
      <c r="Y230" s="653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5:47" x14ac:dyDescent="0.2">
      <c r="E231" s="133" t="s">
        <v>315</v>
      </c>
      <c r="F231" s="572">
        <f>SUM(F122)</f>
        <v>0</v>
      </c>
      <c r="G231" s="572">
        <f>SUM(G122)</f>
        <v>0</v>
      </c>
      <c r="H231" s="495">
        <f>SUM(H122)</f>
        <v>0</v>
      </c>
      <c r="I231" s="25"/>
      <c r="J231" s="25">
        <f>SUM(J122)</f>
        <v>0</v>
      </c>
      <c r="K231" s="388" t="e">
        <f t="shared" si="404"/>
        <v>#DIV/0!</v>
      </c>
      <c r="L231" s="572">
        <f>SUM(L122)</f>
        <v>0</v>
      </c>
      <c r="M231" s="572">
        <f>SUM(M122)</f>
        <v>0</v>
      </c>
      <c r="N231" s="495">
        <f>SUM(N122)</f>
        <v>0</v>
      </c>
      <c r="O231" s="495">
        <f t="shared" ref="O231:P231" si="430">SUM(O122)</f>
        <v>0</v>
      </c>
      <c r="P231" s="495">
        <f t="shared" si="430"/>
        <v>0</v>
      </c>
      <c r="Q231" s="390" t="e">
        <f t="shared" si="406"/>
        <v>#DIV/0!</v>
      </c>
      <c r="R231" s="572">
        <f>SUM(R122)</f>
        <v>0</v>
      </c>
      <c r="S231" s="572">
        <f>SUM(S122)</f>
        <v>0</v>
      </c>
      <c r="T231" s="495">
        <f>SUM(T122)</f>
        <v>0</v>
      </c>
      <c r="U231" s="495">
        <f>SUM(U122)</f>
        <v>0</v>
      </c>
      <c r="V231" s="496">
        <f t="shared" si="407"/>
        <v>0</v>
      </c>
      <c r="W231" s="388" t="e">
        <f t="shared" si="412"/>
        <v>#DIV/0!</v>
      </c>
      <c r="X231" s="10"/>
      <c r="Y231" s="653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 spans="5:47" x14ac:dyDescent="0.2">
      <c r="E232" s="133" t="s">
        <v>303</v>
      </c>
      <c r="F232" s="572">
        <f>SUM(F181,F175)</f>
        <v>5088</v>
      </c>
      <c r="G232" s="572">
        <f>SUM(G181,G175)</f>
        <v>2805.5</v>
      </c>
      <c r="H232" s="572">
        <f>SUM(H181,H175)</f>
        <v>0</v>
      </c>
      <c r="I232" s="572">
        <f>SUM(I181,I175)</f>
        <v>0</v>
      </c>
      <c r="J232" s="572">
        <f>SUM(J181,J175)</f>
        <v>-2805.5</v>
      </c>
      <c r="K232" s="388">
        <f t="shared" si="404"/>
        <v>0</v>
      </c>
      <c r="L232" s="572">
        <f>SUM(L181,L175)</f>
        <v>0</v>
      </c>
      <c r="M232" s="572">
        <f>SUM(M181,M175)</f>
        <v>0</v>
      </c>
      <c r="N232" s="572">
        <f>SUM(N181,N175)</f>
        <v>0</v>
      </c>
      <c r="O232" s="572">
        <f t="shared" ref="O232:P232" si="431">SUM(O181,O175)</f>
        <v>0</v>
      </c>
      <c r="P232" s="572">
        <f t="shared" si="431"/>
        <v>0</v>
      </c>
      <c r="Q232" s="390" t="e">
        <f t="shared" si="406"/>
        <v>#DIV/0!</v>
      </c>
      <c r="R232" s="572">
        <f>SUM(R181,R175)</f>
        <v>5088</v>
      </c>
      <c r="S232" s="572">
        <f>SUM(S181,S175)</f>
        <v>5088</v>
      </c>
      <c r="T232" s="572">
        <f>SUM(T181,T175)</f>
        <v>2805.5</v>
      </c>
      <c r="U232" s="572">
        <f>SUM(U181,U175)</f>
        <v>0</v>
      </c>
      <c r="V232" s="496">
        <f t="shared" si="407"/>
        <v>-2805.5</v>
      </c>
      <c r="W232" s="388">
        <f t="shared" si="412"/>
        <v>0</v>
      </c>
      <c r="X232" s="10"/>
      <c r="Y232" s="653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</row>
    <row r="233" spans="5:47" x14ac:dyDescent="0.2">
      <c r="E233" s="133" t="s">
        <v>308</v>
      </c>
      <c r="F233" s="572">
        <f>SUM(F51,F63,F64)</f>
        <v>0</v>
      </c>
      <c r="G233" s="572">
        <f>SUM(G51,G63,G64)</f>
        <v>0</v>
      </c>
      <c r="H233" s="572">
        <f>SUM(H51,H63,H64)</f>
        <v>0</v>
      </c>
      <c r="I233" s="572">
        <f>SUM(I51,I63,I64)</f>
        <v>0</v>
      </c>
      <c r="J233" s="572">
        <f>SUM(J51,J63,J64)</f>
        <v>0</v>
      </c>
      <c r="K233" s="388" t="e">
        <f t="shared" si="404"/>
        <v>#DIV/0!</v>
      </c>
      <c r="L233" s="572">
        <f>SUM(L51,L63,L64)</f>
        <v>1152</v>
      </c>
      <c r="M233" s="572">
        <f>SUM(M51,M63,M64)</f>
        <v>1152</v>
      </c>
      <c r="N233" s="572">
        <f>SUM(N51,N63,N64)</f>
        <v>954</v>
      </c>
      <c r="O233" s="572">
        <f t="shared" ref="O233:P233" si="432">SUM(O51,O63,O64)</f>
        <v>797.3</v>
      </c>
      <c r="P233" s="572">
        <f t="shared" si="432"/>
        <v>-156.70000000000005</v>
      </c>
      <c r="Q233" s="390">
        <f t="shared" si="406"/>
        <v>0.83574423480083848</v>
      </c>
      <c r="R233" s="572">
        <f>SUM(R51,R63,R64)</f>
        <v>1152</v>
      </c>
      <c r="S233" s="572">
        <f>SUM(S51,S63,S64)</f>
        <v>1152</v>
      </c>
      <c r="T233" s="572">
        <f>SUM(T51,T63,T64)</f>
        <v>954</v>
      </c>
      <c r="U233" s="572">
        <f>SUM(U51,U63,U64)</f>
        <v>797.3</v>
      </c>
      <c r="V233" s="572">
        <f>SUM(V51,V63,V64)</f>
        <v>-156.70000000000005</v>
      </c>
      <c r="W233" s="388">
        <f t="shared" si="412"/>
        <v>0.83574423480083848</v>
      </c>
      <c r="X233" s="10"/>
      <c r="Y233" s="653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</row>
    <row r="234" spans="5:47" x14ac:dyDescent="0.2">
      <c r="E234" s="133" t="s">
        <v>312</v>
      </c>
      <c r="F234" s="572">
        <f>SUM(F34)</f>
        <v>420</v>
      </c>
      <c r="G234" s="572">
        <f>SUM(G34)</f>
        <v>314.3</v>
      </c>
      <c r="H234" s="495">
        <f>SUM(H34)</f>
        <v>250.7</v>
      </c>
      <c r="I234" s="10"/>
      <c r="J234" s="494">
        <f>H234-G234</f>
        <v>-63.600000000000023</v>
      </c>
      <c r="K234" s="388">
        <f>H234/G234</f>
        <v>0.79764556156538335</v>
      </c>
      <c r="L234" s="572">
        <f>SUM(L34)</f>
        <v>0</v>
      </c>
      <c r="M234" s="572">
        <f>SUM(M34)</f>
        <v>0</v>
      </c>
      <c r="N234" s="495">
        <f>SUM(N34)</f>
        <v>0</v>
      </c>
      <c r="O234" s="495">
        <f t="shared" ref="O234:P234" si="433">SUM(O34)</f>
        <v>0</v>
      </c>
      <c r="P234" s="495">
        <f t="shared" si="433"/>
        <v>0</v>
      </c>
      <c r="Q234" s="390" t="e">
        <f>O234/N234</f>
        <v>#DIV/0!</v>
      </c>
      <c r="R234" s="572">
        <f>SUM(R34)</f>
        <v>420</v>
      </c>
      <c r="S234" s="572">
        <f>SUM(S34)</f>
        <v>420</v>
      </c>
      <c r="T234" s="495">
        <f>SUM(T34)</f>
        <v>314.3</v>
      </c>
      <c r="U234" s="495">
        <f>SUM(U34)</f>
        <v>250.7</v>
      </c>
      <c r="V234" s="496">
        <f>U234-T234</f>
        <v>-63.600000000000023</v>
      </c>
      <c r="W234" s="388">
        <f>U234/T234</f>
        <v>0.79764556156538335</v>
      </c>
      <c r="X234" s="10"/>
      <c r="Y234" s="653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</row>
    <row r="235" spans="5:47" x14ac:dyDescent="0.2">
      <c r="E235" s="133" t="s">
        <v>309</v>
      </c>
      <c r="F235" s="572">
        <f>SUM(F31)</f>
        <v>300.2</v>
      </c>
      <c r="G235" s="572">
        <f>SUM(G31)</f>
        <v>200.1</v>
      </c>
      <c r="H235" s="495">
        <f>SUM(H31)</f>
        <v>200.1</v>
      </c>
      <c r="I235" s="1"/>
      <c r="J235" s="494">
        <f t="shared" ref="J235:J238" si="434">H235-G235</f>
        <v>0</v>
      </c>
      <c r="K235" s="388">
        <f t="shared" ref="K235:K238" si="435">H235/G235</f>
        <v>1</v>
      </c>
      <c r="L235" s="572">
        <f>SUM(L31)</f>
        <v>0</v>
      </c>
      <c r="M235" s="572">
        <f>SUM(M31)</f>
        <v>0</v>
      </c>
      <c r="N235" s="495">
        <f>SUM(N31)</f>
        <v>0</v>
      </c>
      <c r="O235" s="495">
        <f t="shared" ref="O235:P235" si="436">SUM(O31)</f>
        <v>0</v>
      </c>
      <c r="P235" s="495">
        <f t="shared" si="436"/>
        <v>0</v>
      </c>
      <c r="Q235" s="390" t="e">
        <f>O235/N235</f>
        <v>#DIV/0!</v>
      </c>
      <c r="R235" s="572">
        <f>SUM(R31)</f>
        <v>300.2</v>
      </c>
      <c r="S235" s="572">
        <f>SUM(S31)</f>
        <v>300.2</v>
      </c>
      <c r="T235" s="495">
        <f>SUM(T31)</f>
        <v>200.1</v>
      </c>
      <c r="U235" s="495">
        <f>SUM(U31)</f>
        <v>200.1</v>
      </c>
      <c r="V235" s="496">
        <f>U235-T235</f>
        <v>0</v>
      </c>
      <c r="W235" s="388">
        <f>U235/T235</f>
        <v>1</v>
      </c>
      <c r="X235" s="10"/>
      <c r="Y235" s="653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</row>
    <row r="236" spans="5:47" x14ac:dyDescent="0.2">
      <c r="E236" s="133" t="s">
        <v>450</v>
      </c>
      <c r="F236" s="572">
        <f>SUM(F43)</f>
        <v>0</v>
      </c>
      <c r="G236" s="572">
        <f t="shared" ref="G236:I236" si="437">SUM(G43)</f>
        <v>0</v>
      </c>
      <c r="H236" s="572">
        <f t="shared" si="437"/>
        <v>0</v>
      </c>
      <c r="I236" s="572">
        <f t="shared" si="437"/>
        <v>0</v>
      </c>
      <c r="J236" s="494">
        <f t="shared" si="434"/>
        <v>0</v>
      </c>
      <c r="K236" s="388" t="e">
        <f t="shared" si="435"/>
        <v>#DIV/0!</v>
      </c>
      <c r="L236" s="572">
        <f t="shared" ref="L236:W236" si="438">SUM(L43)</f>
        <v>775.4</v>
      </c>
      <c r="M236" s="572">
        <f t="shared" si="438"/>
        <v>775.4</v>
      </c>
      <c r="N236" s="572">
        <f t="shared" si="438"/>
        <v>331.8</v>
      </c>
      <c r="O236" s="572">
        <f t="shared" si="438"/>
        <v>0</v>
      </c>
      <c r="P236" s="572">
        <f t="shared" si="438"/>
        <v>-331.8</v>
      </c>
      <c r="Q236" s="572">
        <f t="shared" si="438"/>
        <v>0</v>
      </c>
      <c r="R236" s="572">
        <f t="shared" si="438"/>
        <v>775.4</v>
      </c>
      <c r="S236" s="572">
        <f t="shared" si="438"/>
        <v>775.4</v>
      </c>
      <c r="T236" s="572">
        <f t="shared" si="438"/>
        <v>331.8</v>
      </c>
      <c r="U236" s="572">
        <f t="shared" si="438"/>
        <v>0</v>
      </c>
      <c r="V236" s="572">
        <f t="shared" si="438"/>
        <v>-331.8</v>
      </c>
      <c r="W236" s="572">
        <f t="shared" si="438"/>
        <v>0</v>
      </c>
    </row>
    <row r="237" spans="5:47" x14ac:dyDescent="0.2">
      <c r="F237" s="573"/>
      <c r="G237" s="573"/>
      <c r="H237" s="573"/>
      <c r="I237" s="573"/>
      <c r="J237" s="684">
        <f t="shared" si="434"/>
        <v>0</v>
      </c>
      <c r="K237" s="389" t="e">
        <f t="shared" si="435"/>
        <v>#DIV/0!</v>
      </c>
      <c r="L237" s="573"/>
      <c r="M237" s="573"/>
      <c r="N237" s="573"/>
      <c r="O237" s="573"/>
      <c r="P237" s="573"/>
      <c r="Q237" s="391"/>
      <c r="R237" s="573"/>
      <c r="S237" s="573"/>
      <c r="T237" s="497"/>
      <c r="U237" s="497"/>
      <c r="V237" s="498"/>
      <c r="W237" s="389"/>
      <c r="X237" s="10"/>
      <c r="Y237" s="653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 spans="5:47" x14ac:dyDescent="0.2">
      <c r="F238" s="574">
        <f>SUM(F220:F237)</f>
        <v>168584.40000000002</v>
      </c>
      <c r="G238" s="574">
        <f t="shared" ref="G238:H238" si="439">SUM(G220:G237)</f>
        <v>110598.2</v>
      </c>
      <c r="H238" s="574">
        <f t="shared" si="439"/>
        <v>102927.9</v>
      </c>
      <c r="I238" s="574">
        <f>SUM(I220:I235)</f>
        <v>0</v>
      </c>
      <c r="J238" s="685">
        <f t="shared" si="434"/>
        <v>-7670.3000000000029</v>
      </c>
      <c r="K238" s="166">
        <f t="shared" si="435"/>
        <v>0.93064715338947646</v>
      </c>
      <c r="L238" s="574">
        <f t="shared" ref="L238:P238" si="440">SUM(L220:L237)</f>
        <v>5312.5</v>
      </c>
      <c r="M238" s="574">
        <f t="shared" si="440"/>
        <v>5312.5</v>
      </c>
      <c r="N238" s="574">
        <f t="shared" si="440"/>
        <v>2363.2000000000003</v>
      </c>
      <c r="O238" s="574">
        <f t="shared" si="440"/>
        <v>797.3</v>
      </c>
      <c r="P238" s="574">
        <f t="shared" si="440"/>
        <v>-1565.9</v>
      </c>
      <c r="Q238" s="390">
        <f t="shared" si="406"/>
        <v>0.33738151658767768</v>
      </c>
      <c r="R238" s="574">
        <f t="shared" ref="R238" si="441">SUM(R220:R237)</f>
        <v>173896.9</v>
      </c>
      <c r="S238" s="574">
        <f t="shared" ref="S238" si="442">SUM(S220:S237)</f>
        <v>173896.9</v>
      </c>
      <c r="T238" s="574">
        <f t="shared" ref="T238" si="443">SUM(T220:T237)</f>
        <v>112961.4</v>
      </c>
      <c r="U238" s="574">
        <f t="shared" ref="U238" si="444">SUM(U220:U237)</f>
        <v>103725.2</v>
      </c>
      <c r="V238" s="686">
        <f>U238-T238</f>
        <v>-9236.1999999999971</v>
      </c>
      <c r="W238" s="166">
        <f>U238/T238</f>
        <v>0.91823578673777062</v>
      </c>
      <c r="X238" s="10"/>
      <c r="Y238" s="653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 spans="5:47" x14ac:dyDescent="0.2">
      <c r="F239" s="18"/>
      <c r="G239" s="18"/>
      <c r="H239" s="491"/>
      <c r="I239" s="1"/>
      <c r="J239" s="1"/>
      <c r="K239" s="11"/>
      <c r="L239" s="21"/>
      <c r="M239" s="499"/>
      <c r="N239" s="499"/>
      <c r="O239" s="499"/>
      <c r="P239" s="301"/>
      <c r="Q239" s="21"/>
      <c r="R239" s="21"/>
      <c r="S239" s="491"/>
      <c r="T239" s="21"/>
      <c r="U239" s="21"/>
      <c r="V239" s="1"/>
      <c r="W239" s="1"/>
      <c r="X239" s="10"/>
      <c r="Y239" s="653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 spans="5:47" x14ac:dyDescent="0.2">
      <c r="F240" s="18"/>
      <c r="G240" s="18"/>
      <c r="H240" s="491"/>
      <c r="I240" s="1"/>
      <c r="J240" s="1"/>
      <c r="K240" s="11"/>
      <c r="L240" s="21"/>
      <c r="M240" s="491"/>
      <c r="N240" s="21"/>
      <c r="O240" s="491"/>
      <c r="P240" s="301"/>
      <c r="Q240" s="21"/>
      <c r="R240" s="21"/>
      <c r="S240" s="491"/>
      <c r="T240" s="21"/>
      <c r="U240" s="21"/>
      <c r="V240" s="1"/>
      <c r="W240" s="1"/>
      <c r="X240" s="10"/>
      <c r="Y240" s="653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</row>
    <row r="241" spans="6:47" x14ac:dyDescent="0.2">
      <c r="F241" s="18"/>
      <c r="G241" s="18"/>
      <c r="H241" s="491"/>
      <c r="I241" s="1"/>
      <c r="J241" s="1"/>
      <c r="K241" s="11"/>
      <c r="L241" s="21"/>
      <c r="M241" s="491"/>
      <c r="N241" s="21"/>
      <c r="O241" s="491"/>
      <c r="P241" s="301"/>
      <c r="Q241" s="21"/>
      <c r="R241" s="21"/>
      <c r="S241" s="491"/>
      <c r="T241" s="21"/>
      <c r="U241" s="21"/>
      <c r="V241" s="1"/>
      <c r="W241" s="1"/>
      <c r="X241" s="10"/>
      <c r="Y241" s="653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</row>
    <row r="242" spans="6:47" x14ac:dyDescent="0.2">
      <c r="F242" s="18"/>
      <c r="G242" s="18"/>
      <c r="H242" s="491"/>
      <c r="I242" s="1"/>
      <c r="J242" s="1"/>
      <c r="K242" s="11"/>
      <c r="L242" s="21"/>
      <c r="M242" s="491"/>
      <c r="N242" s="21"/>
      <c r="O242" s="491"/>
      <c r="P242" s="301"/>
      <c r="Q242" s="21"/>
      <c r="R242" s="21"/>
      <c r="S242" s="491"/>
      <c r="T242" s="21"/>
      <c r="U242" s="21"/>
      <c r="V242" s="1"/>
      <c r="W242" s="1"/>
      <c r="X242" s="10"/>
      <c r="Y242" s="653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 spans="6:47" x14ac:dyDescent="0.2">
      <c r="F243" s="18"/>
      <c r="G243" s="18"/>
      <c r="H243" s="491"/>
      <c r="I243" s="1"/>
      <c r="J243" s="1"/>
      <c r="K243" s="11"/>
      <c r="L243" s="21"/>
      <c r="M243" s="483"/>
      <c r="N243" s="21"/>
      <c r="O243" s="483"/>
      <c r="P243" s="301"/>
      <c r="Q243" s="21"/>
      <c r="R243" s="21"/>
      <c r="S243" s="491"/>
      <c r="T243" s="21"/>
      <c r="U243" s="21"/>
      <c r="V243" s="1"/>
      <c r="W243" s="1"/>
      <c r="X243" s="10"/>
      <c r="Y243" s="653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</row>
    <row r="244" spans="6:47" x14ac:dyDescent="0.2">
      <c r="F244" s="18"/>
      <c r="G244" s="18"/>
      <c r="H244" s="491"/>
      <c r="I244" s="1"/>
      <c r="J244" s="1"/>
      <c r="K244" s="11"/>
      <c r="L244" s="21"/>
      <c r="M244" s="483"/>
      <c r="N244" s="21"/>
      <c r="O244" s="483"/>
      <c r="P244" s="301"/>
      <c r="Q244" s="21"/>
      <c r="R244" s="21"/>
      <c r="S244" s="491"/>
      <c r="T244" s="21"/>
      <c r="U244" s="21"/>
      <c r="V244" s="1"/>
      <c r="W244" s="1"/>
      <c r="X244" s="10"/>
      <c r="Y244" s="653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6:47" x14ac:dyDescent="0.2">
      <c r="F245" s="18"/>
      <c r="G245" s="18"/>
      <c r="H245" s="491"/>
      <c r="I245" s="1"/>
      <c r="J245" s="1"/>
      <c r="K245" s="11"/>
      <c r="L245" s="21"/>
      <c r="M245" s="483"/>
      <c r="N245" s="21"/>
      <c r="O245" s="483"/>
      <c r="P245" s="301"/>
      <c r="Q245" s="21"/>
      <c r="R245" s="21"/>
      <c r="S245" s="491"/>
      <c r="T245" s="21"/>
      <c r="U245" s="21"/>
      <c r="V245" s="1"/>
      <c r="W245" s="1"/>
      <c r="X245" s="10"/>
      <c r="Y245" s="653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6:47" x14ac:dyDescent="0.2">
      <c r="F246" s="18"/>
      <c r="G246" s="18"/>
      <c r="H246" s="491"/>
      <c r="I246" s="1"/>
      <c r="J246" s="1"/>
      <c r="K246" s="11"/>
      <c r="L246" s="21"/>
      <c r="M246" s="483"/>
      <c r="N246" s="21"/>
      <c r="O246" s="483"/>
      <c r="P246" s="301"/>
      <c r="Q246" s="21"/>
      <c r="R246" s="21"/>
      <c r="S246" s="491"/>
      <c r="T246" s="21"/>
      <c r="U246" s="21"/>
      <c r="V246" s="1"/>
      <c r="W246" s="1"/>
      <c r="X246" s="10"/>
      <c r="Y246" s="653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 spans="6:47" x14ac:dyDescent="0.2">
      <c r="F247" s="18"/>
      <c r="G247" s="18"/>
      <c r="H247" s="491"/>
      <c r="I247" s="1"/>
      <c r="J247" s="1"/>
      <c r="K247" s="11"/>
      <c r="L247" s="21"/>
      <c r="M247" s="483"/>
      <c r="N247" s="21"/>
      <c r="O247" s="483"/>
      <c r="P247" s="301"/>
      <c r="Q247" s="21"/>
      <c r="R247" s="21"/>
      <c r="S247" s="491"/>
      <c r="T247" s="21"/>
      <c r="U247" s="21"/>
      <c r="V247" s="1"/>
      <c r="W247" s="1"/>
      <c r="X247" s="10"/>
      <c r="Y247" s="653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 spans="6:47" x14ac:dyDescent="0.2">
      <c r="F248" s="18"/>
      <c r="G248" s="18"/>
      <c r="H248" s="491"/>
      <c r="I248" s="1"/>
      <c r="J248" s="1"/>
      <c r="K248" s="11"/>
      <c r="L248" s="21"/>
      <c r="M248" s="483"/>
      <c r="N248" s="21"/>
      <c r="O248" s="483"/>
      <c r="P248" s="301"/>
      <c r="Q248" s="21"/>
      <c r="R248" s="21"/>
      <c r="S248" s="491"/>
      <c r="T248" s="21"/>
      <c r="U248" s="21"/>
      <c r="V248" s="1"/>
      <c r="W248" s="1"/>
      <c r="X248" s="10"/>
      <c r="Y248" s="653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 spans="6:47" x14ac:dyDescent="0.2">
      <c r="F249" s="18"/>
      <c r="G249" s="18"/>
      <c r="H249" s="491"/>
      <c r="I249" s="1"/>
      <c r="J249" s="1"/>
      <c r="K249" s="11"/>
      <c r="L249" s="21"/>
      <c r="M249" s="483"/>
      <c r="N249" s="21"/>
      <c r="O249" s="483"/>
      <c r="P249" s="301"/>
      <c r="Q249" s="21"/>
      <c r="R249" s="21"/>
      <c r="S249" s="491"/>
      <c r="T249" s="21"/>
      <c r="U249" s="21"/>
      <c r="V249" s="1"/>
      <c r="W249" s="1"/>
      <c r="X249" s="10"/>
      <c r="Y249" s="653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 spans="6:47" x14ac:dyDescent="0.2">
      <c r="F250" s="18"/>
      <c r="G250" s="18"/>
      <c r="H250" s="491"/>
      <c r="I250" s="1"/>
      <c r="J250" s="1"/>
      <c r="K250" s="11"/>
      <c r="L250" s="21"/>
      <c r="M250" s="483"/>
      <c r="N250" s="21"/>
      <c r="O250" s="483"/>
      <c r="P250" s="301"/>
      <c r="Q250" s="21"/>
      <c r="R250" s="21"/>
      <c r="S250" s="491"/>
      <c r="T250" s="21"/>
      <c r="U250" s="21"/>
      <c r="V250" s="1"/>
      <c r="W250" s="1"/>
      <c r="X250" s="10"/>
      <c r="Y250" s="653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</row>
    <row r="251" spans="6:47" x14ac:dyDescent="0.2">
      <c r="F251" s="18"/>
      <c r="G251" s="18"/>
      <c r="H251" s="491"/>
      <c r="I251" s="1"/>
      <c r="J251" s="1"/>
      <c r="K251" s="11"/>
      <c r="L251" s="21"/>
      <c r="M251" s="483"/>
      <c r="N251" s="21"/>
      <c r="O251" s="483"/>
      <c r="P251" s="301"/>
      <c r="Q251" s="21"/>
      <c r="R251" s="21"/>
      <c r="S251" s="491"/>
      <c r="T251" s="21"/>
      <c r="U251" s="21"/>
      <c r="V251" s="1"/>
      <c r="W251" s="1"/>
      <c r="X251" s="10"/>
      <c r="Y251" s="653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 spans="6:47" x14ac:dyDescent="0.2">
      <c r="F252" s="18"/>
      <c r="G252" s="18"/>
      <c r="H252" s="491"/>
      <c r="I252" s="1"/>
      <c r="J252" s="1"/>
      <c r="K252" s="11"/>
      <c r="L252" s="21"/>
      <c r="M252" s="483"/>
      <c r="N252" s="21"/>
      <c r="O252" s="483"/>
      <c r="P252" s="301"/>
      <c r="Q252" s="21"/>
      <c r="R252" s="21"/>
      <c r="S252" s="491"/>
      <c r="T252" s="21"/>
      <c r="U252" s="21"/>
      <c r="V252" s="1"/>
      <c r="W252" s="1"/>
      <c r="X252" s="10"/>
      <c r="Y252" s="653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 spans="6:47" x14ac:dyDescent="0.2">
      <c r="F253" s="18"/>
      <c r="G253" s="18"/>
      <c r="H253" s="491"/>
      <c r="I253" s="1"/>
      <c r="J253" s="1"/>
      <c r="K253" s="11"/>
      <c r="L253" s="21"/>
      <c r="M253" s="483"/>
      <c r="N253" s="21"/>
      <c r="O253" s="483"/>
      <c r="P253" s="301"/>
      <c r="Q253" s="21"/>
      <c r="R253" s="21"/>
      <c r="S253" s="491"/>
      <c r="T253" s="21"/>
      <c r="U253" s="21"/>
      <c r="V253" s="1"/>
      <c r="W253" s="1"/>
      <c r="X253" s="10"/>
      <c r="Y253" s="653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 spans="6:47" x14ac:dyDescent="0.2">
      <c r="F254" s="18"/>
      <c r="G254" s="18"/>
      <c r="H254" s="491"/>
      <c r="I254" s="1"/>
      <c r="J254" s="1"/>
      <c r="K254" s="11"/>
      <c r="L254" s="21"/>
      <c r="M254" s="483"/>
      <c r="N254" s="21"/>
      <c r="O254" s="483"/>
      <c r="P254" s="301"/>
      <c r="Q254" s="21"/>
      <c r="R254" s="21"/>
      <c r="S254" s="491"/>
      <c r="T254" s="21"/>
      <c r="U254" s="21"/>
      <c r="V254" s="1"/>
      <c r="W254" s="1"/>
      <c r="X254" s="10"/>
      <c r="Y254" s="653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</row>
    <row r="255" spans="6:47" x14ac:dyDescent="0.2">
      <c r="F255" s="18"/>
      <c r="G255" s="18"/>
      <c r="H255" s="491"/>
      <c r="I255" s="1"/>
      <c r="J255" s="1"/>
      <c r="K255" s="11"/>
      <c r="L255" s="21"/>
      <c r="M255" s="483"/>
      <c r="N255" s="21"/>
      <c r="O255" s="483"/>
      <c r="P255" s="301"/>
      <c r="Q255" s="21"/>
      <c r="R255" s="21"/>
      <c r="S255" s="491"/>
      <c r="T255" s="21"/>
      <c r="U255" s="21"/>
      <c r="V255" s="1"/>
      <c r="W255" s="1"/>
      <c r="X255" s="10"/>
      <c r="Y255" s="653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6:47" x14ac:dyDescent="0.2">
      <c r="F256" s="18"/>
      <c r="G256" s="18"/>
      <c r="H256" s="491"/>
      <c r="I256" s="1"/>
      <c r="J256" s="1"/>
      <c r="K256" s="11"/>
      <c r="L256" s="21"/>
      <c r="M256" s="483"/>
      <c r="N256" s="21"/>
      <c r="O256" s="483"/>
      <c r="P256" s="301"/>
      <c r="Q256" s="21"/>
      <c r="R256" s="21"/>
      <c r="S256" s="491"/>
      <c r="T256" s="21"/>
      <c r="U256" s="21"/>
      <c r="V256" s="1"/>
      <c r="W256" s="1"/>
      <c r="X256" s="10"/>
      <c r="Y256" s="653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 spans="6:47" x14ac:dyDescent="0.2">
      <c r="F257" s="18"/>
      <c r="G257" s="18"/>
      <c r="H257" s="491"/>
      <c r="I257" s="1"/>
      <c r="J257" s="1"/>
      <c r="K257" s="11"/>
      <c r="L257" s="21"/>
      <c r="M257" s="483"/>
      <c r="N257" s="21"/>
      <c r="O257" s="483"/>
      <c r="P257" s="301"/>
      <c r="Q257" s="21"/>
      <c r="R257" s="21"/>
      <c r="S257" s="491"/>
      <c r="T257" s="21"/>
      <c r="U257" s="21"/>
      <c r="V257" s="1"/>
      <c r="W257" s="1"/>
      <c r="X257" s="10"/>
      <c r="Y257" s="653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6:47" x14ac:dyDescent="0.2">
      <c r="F258" s="18"/>
      <c r="G258" s="18"/>
      <c r="H258" s="491"/>
      <c r="I258" s="1"/>
      <c r="J258" s="1"/>
      <c r="K258" s="11"/>
      <c r="L258" s="21"/>
      <c r="M258" s="483"/>
      <c r="N258" s="21"/>
      <c r="O258" s="483"/>
      <c r="P258" s="301"/>
      <c r="Q258" s="21"/>
      <c r="R258" s="21"/>
      <c r="S258" s="491"/>
      <c r="T258" s="21"/>
      <c r="U258" s="21"/>
      <c r="V258" s="1"/>
      <c r="W258" s="1"/>
      <c r="X258" s="10"/>
      <c r="Y258" s="653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 spans="6:47" x14ac:dyDescent="0.2">
      <c r="F259" s="18"/>
      <c r="G259" s="18"/>
      <c r="H259" s="491"/>
      <c r="I259" s="1"/>
      <c r="J259" s="1"/>
      <c r="K259" s="11"/>
      <c r="L259" s="21"/>
      <c r="M259" s="483"/>
      <c r="N259" s="21"/>
      <c r="O259" s="483"/>
      <c r="P259" s="301"/>
      <c r="Q259" s="21"/>
      <c r="R259" s="21"/>
      <c r="S259" s="491"/>
      <c r="T259" s="21"/>
      <c r="U259" s="21"/>
      <c r="V259" s="1"/>
      <c r="W259" s="1"/>
      <c r="X259" s="10"/>
      <c r="Y259" s="653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 spans="6:47" x14ac:dyDescent="0.2">
      <c r="F260" s="18"/>
      <c r="G260" s="18"/>
      <c r="H260" s="491"/>
      <c r="I260" s="1"/>
      <c r="J260" s="1"/>
      <c r="K260" s="11"/>
      <c r="L260" s="21"/>
      <c r="M260" s="483"/>
      <c r="N260" s="21"/>
      <c r="O260" s="483"/>
      <c r="P260" s="301"/>
      <c r="Q260" s="21"/>
      <c r="R260" s="21"/>
      <c r="S260" s="491"/>
      <c r="T260" s="21"/>
      <c r="U260" s="21"/>
      <c r="V260" s="1"/>
      <c r="W260" s="1"/>
      <c r="X260" s="10"/>
      <c r="Y260" s="653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6:47" x14ac:dyDescent="0.2">
      <c r="F261" s="18"/>
      <c r="G261" s="18"/>
      <c r="H261" s="491"/>
      <c r="I261" s="1"/>
      <c r="J261" s="1"/>
      <c r="K261" s="11"/>
      <c r="L261" s="21"/>
      <c r="M261" s="483"/>
      <c r="N261" s="21"/>
      <c r="O261" s="483"/>
      <c r="P261" s="301"/>
      <c r="Q261" s="21"/>
      <c r="R261" s="21"/>
      <c r="S261" s="491"/>
      <c r="T261" s="21"/>
      <c r="U261" s="21"/>
      <c r="V261" s="1"/>
      <c r="W261" s="1"/>
      <c r="X261" s="10"/>
      <c r="Y261" s="653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 spans="6:47" x14ac:dyDescent="0.2">
      <c r="F262" s="18"/>
      <c r="G262" s="18"/>
      <c r="H262" s="491"/>
      <c r="I262" s="1"/>
      <c r="J262" s="1"/>
      <c r="K262" s="11"/>
      <c r="L262" s="21"/>
      <c r="M262" s="483"/>
      <c r="N262" s="21"/>
      <c r="O262" s="483"/>
      <c r="P262" s="301"/>
      <c r="Q262" s="21"/>
      <c r="R262" s="21"/>
      <c r="S262" s="491"/>
      <c r="T262" s="21"/>
      <c r="U262" s="21"/>
      <c r="V262" s="1"/>
      <c r="W262" s="1"/>
      <c r="X262" s="10"/>
      <c r="Y262" s="653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 spans="6:47" x14ac:dyDescent="0.2">
      <c r="F263" s="18"/>
      <c r="G263" s="18"/>
      <c r="H263" s="491"/>
      <c r="I263" s="1"/>
      <c r="J263" s="1"/>
      <c r="K263" s="11"/>
      <c r="L263" s="21"/>
      <c r="M263" s="483"/>
      <c r="N263" s="21"/>
      <c r="O263" s="483"/>
      <c r="P263" s="301"/>
      <c r="Q263" s="21"/>
      <c r="R263" s="21"/>
      <c r="S263" s="491"/>
      <c r="T263" s="21"/>
      <c r="U263" s="21"/>
      <c r="V263" s="1"/>
      <c r="W263" s="1"/>
      <c r="X263" s="10"/>
      <c r="Y263" s="653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 spans="6:47" x14ac:dyDescent="0.2">
      <c r="F264" s="18"/>
      <c r="G264" s="18"/>
      <c r="H264" s="491"/>
      <c r="I264" s="1"/>
      <c r="J264" s="1"/>
      <c r="K264" s="11"/>
      <c r="L264" s="21"/>
      <c r="M264" s="483"/>
      <c r="N264" s="21"/>
      <c r="O264" s="483"/>
      <c r="P264" s="301"/>
      <c r="Q264" s="21"/>
      <c r="R264" s="21"/>
      <c r="S264" s="491"/>
      <c r="T264" s="21"/>
      <c r="U264" s="21"/>
      <c r="V264" s="1"/>
      <c r="W264" s="1"/>
      <c r="X264" s="10"/>
      <c r="Y264" s="653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 spans="6:47" x14ac:dyDescent="0.2">
      <c r="F265" s="18"/>
      <c r="G265" s="18"/>
      <c r="H265" s="491"/>
      <c r="I265" s="1"/>
      <c r="J265" s="1"/>
      <c r="K265" s="11"/>
      <c r="L265" s="21"/>
      <c r="M265" s="483"/>
      <c r="N265" s="21"/>
      <c r="O265" s="483"/>
      <c r="P265" s="301"/>
      <c r="Q265" s="21"/>
      <c r="R265" s="21"/>
      <c r="S265" s="491"/>
      <c r="T265" s="21"/>
      <c r="U265" s="21"/>
      <c r="V265" s="1"/>
      <c r="W265" s="1"/>
      <c r="X265" s="10"/>
      <c r="Y265" s="653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 spans="6:47" x14ac:dyDescent="0.2">
      <c r="F266" s="18"/>
      <c r="G266" s="18"/>
      <c r="H266" s="491"/>
      <c r="I266" s="1"/>
      <c r="J266" s="1"/>
      <c r="K266" s="11"/>
      <c r="L266" s="21"/>
      <c r="M266" s="483"/>
      <c r="N266" s="21"/>
      <c r="O266" s="483"/>
      <c r="P266" s="301"/>
      <c r="Q266" s="21"/>
      <c r="R266" s="21"/>
      <c r="S266" s="491"/>
      <c r="T266" s="21"/>
      <c r="U266" s="21"/>
      <c r="V266" s="1"/>
      <c r="W266" s="1"/>
      <c r="X266" s="10"/>
      <c r="Y266" s="653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</row>
    <row r="267" spans="6:47" x14ac:dyDescent="0.2">
      <c r="F267" s="18"/>
      <c r="G267" s="18"/>
      <c r="H267" s="491"/>
      <c r="I267" s="1"/>
      <c r="J267" s="1"/>
      <c r="K267" s="11"/>
      <c r="L267" s="21"/>
      <c r="M267" s="483"/>
      <c r="N267" s="21"/>
      <c r="O267" s="483"/>
      <c r="P267" s="301"/>
      <c r="Q267" s="21"/>
      <c r="R267" s="21"/>
      <c r="S267" s="491"/>
      <c r="T267" s="21"/>
      <c r="U267" s="21"/>
      <c r="V267" s="1"/>
      <c r="W267" s="1"/>
      <c r="X267" s="10"/>
      <c r="Y267" s="653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 spans="6:47" x14ac:dyDescent="0.2">
      <c r="F268" s="18"/>
      <c r="G268" s="18"/>
      <c r="H268" s="491"/>
      <c r="I268" s="1"/>
      <c r="J268" s="1"/>
      <c r="K268" s="11"/>
      <c r="L268" s="21"/>
      <c r="M268" s="483"/>
      <c r="N268" s="21"/>
      <c r="O268" s="483"/>
      <c r="P268" s="301"/>
      <c r="Q268" s="21"/>
      <c r="R268" s="21"/>
      <c r="S268" s="491"/>
      <c r="T268" s="21"/>
      <c r="U268" s="21"/>
      <c r="V268" s="1"/>
      <c r="W268" s="1"/>
      <c r="X268" s="10"/>
      <c r="Y268" s="653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 spans="6:47" x14ac:dyDescent="0.2">
      <c r="F269" s="18"/>
      <c r="G269" s="18"/>
      <c r="H269" s="491"/>
      <c r="I269" s="1"/>
      <c r="J269" s="1"/>
      <c r="K269" s="11"/>
      <c r="L269" s="21"/>
      <c r="M269" s="483"/>
      <c r="N269" s="21"/>
      <c r="O269" s="483"/>
      <c r="P269" s="301"/>
      <c r="Q269" s="21"/>
      <c r="R269" s="21"/>
      <c r="S269" s="491"/>
      <c r="T269" s="21"/>
      <c r="U269" s="21"/>
      <c r="V269" s="1"/>
      <c r="W269" s="1"/>
      <c r="X269" s="10"/>
      <c r="Y269" s="653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 spans="6:47" x14ac:dyDescent="0.2">
      <c r="F270" s="18"/>
      <c r="G270" s="18"/>
      <c r="H270" s="491"/>
      <c r="I270" s="1"/>
      <c r="J270" s="1"/>
      <c r="K270" s="11"/>
      <c r="L270" s="21"/>
      <c r="M270" s="483"/>
      <c r="N270" s="21"/>
      <c r="O270" s="483"/>
      <c r="P270" s="301"/>
      <c r="Q270" s="21"/>
      <c r="R270" s="21"/>
      <c r="S270" s="491"/>
      <c r="T270" s="21"/>
      <c r="U270" s="21"/>
      <c r="V270" s="1"/>
      <c r="W270" s="1"/>
      <c r="X270" s="10"/>
      <c r="Y270" s="653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</row>
    <row r="271" spans="6:47" x14ac:dyDescent="0.2">
      <c r="F271" s="18"/>
      <c r="G271" s="18"/>
      <c r="H271" s="491"/>
      <c r="I271" s="1"/>
      <c r="J271" s="1"/>
      <c r="K271" s="11"/>
      <c r="L271" s="21"/>
      <c r="M271" s="483"/>
      <c r="N271" s="21"/>
      <c r="O271" s="483"/>
      <c r="P271" s="301"/>
      <c r="Q271" s="21"/>
      <c r="R271" s="21"/>
      <c r="S271" s="491"/>
      <c r="T271" s="21"/>
      <c r="U271" s="21"/>
      <c r="V271" s="1"/>
      <c r="W271" s="1"/>
      <c r="X271" s="10"/>
      <c r="Y271" s="653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 spans="6:47" x14ac:dyDescent="0.2">
      <c r="F272" s="18"/>
      <c r="G272" s="18"/>
      <c r="H272" s="491"/>
      <c r="I272" s="1"/>
      <c r="J272" s="1"/>
      <c r="K272" s="11"/>
      <c r="L272" s="21"/>
      <c r="M272" s="483"/>
      <c r="N272" s="21"/>
      <c r="O272" s="483"/>
      <c r="P272" s="301"/>
      <c r="Q272" s="21"/>
      <c r="R272" s="21"/>
      <c r="S272" s="491"/>
      <c r="T272" s="21"/>
      <c r="U272" s="21"/>
      <c r="V272" s="1"/>
      <c r="W272" s="1"/>
      <c r="X272" s="10"/>
      <c r="Y272" s="653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 spans="6:47" x14ac:dyDescent="0.2">
      <c r="F273" s="18"/>
      <c r="G273" s="18"/>
      <c r="H273" s="491"/>
      <c r="I273" s="1"/>
      <c r="J273" s="1"/>
      <c r="K273" s="11"/>
      <c r="L273" s="21"/>
      <c r="M273" s="483"/>
      <c r="N273" s="21"/>
      <c r="O273" s="483"/>
      <c r="P273" s="301"/>
      <c r="Q273" s="21"/>
      <c r="R273" s="21"/>
      <c r="S273" s="491"/>
      <c r="T273" s="21"/>
      <c r="U273" s="21"/>
      <c r="V273" s="1"/>
      <c r="W273" s="1"/>
      <c r="X273" s="10"/>
      <c r="Y273" s="653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 spans="6:47" x14ac:dyDescent="0.2">
      <c r="F274" s="18"/>
      <c r="G274" s="18"/>
      <c r="H274" s="491"/>
      <c r="I274" s="1"/>
      <c r="J274" s="1"/>
      <c r="K274" s="11"/>
      <c r="L274" s="21"/>
      <c r="M274" s="483"/>
      <c r="N274" s="21"/>
      <c r="O274" s="483"/>
      <c r="P274" s="301"/>
      <c r="Q274" s="21"/>
      <c r="R274" s="21"/>
      <c r="S274" s="491"/>
      <c r="T274" s="21"/>
      <c r="U274" s="21"/>
      <c r="V274" s="1"/>
      <c r="W274" s="1"/>
      <c r="X274" s="10"/>
      <c r="Y274" s="653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  <row r="275" spans="6:47" x14ac:dyDescent="0.2">
      <c r="F275" s="18"/>
      <c r="G275" s="18"/>
      <c r="H275" s="491"/>
      <c r="I275" s="1"/>
      <c r="J275" s="1"/>
      <c r="K275" s="11"/>
      <c r="L275" s="21"/>
      <c r="M275" s="483"/>
      <c r="N275" s="21"/>
      <c r="O275" s="483"/>
      <c r="P275" s="301"/>
      <c r="Q275" s="21"/>
      <c r="R275" s="21"/>
      <c r="S275" s="491"/>
      <c r="T275" s="21"/>
      <c r="U275" s="21"/>
      <c r="V275" s="1"/>
      <c r="W275" s="1"/>
      <c r="X275" s="10"/>
      <c r="Y275" s="653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  <row r="276" spans="6:47" x14ac:dyDescent="0.2">
      <c r="F276" s="18"/>
      <c r="G276" s="18"/>
      <c r="H276" s="491"/>
      <c r="I276" s="1"/>
      <c r="J276" s="1"/>
      <c r="K276" s="11"/>
      <c r="L276" s="21"/>
      <c r="M276" s="483"/>
      <c r="N276" s="21"/>
      <c r="O276" s="483"/>
      <c r="P276" s="301"/>
      <c r="Q276" s="21"/>
      <c r="R276" s="21"/>
      <c r="S276" s="491"/>
      <c r="T276" s="21"/>
      <c r="U276" s="21"/>
      <c r="V276" s="1"/>
      <c r="W276" s="1"/>
      <c r="X276" s="10"/>
      <c r="Y276" s="653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</row>
    <row r="277" spans="6:47" x14ac:dyDescent="0.2">
      <c r="F277" s="18"/>
      <c r="G277" s="18"/>
      <c r="H277" s="491"/>
      <c r="I277" s="1"/>
      <c r="J277" s="1"/>
      <c r="K277" s="11"/>
      <c r="L277" s="21"/>
      <c r="M277" s="483"/>
      <c r="N277" s="21"/>
      <c r="O277" s="483"/>
      <c r="P277" s="301"/>
      <c r="Q277" s="21"/>
      <c r="R277" s="21"/>
      <c r="S277" s="491"/>
      <c r="T277" s="21"/>
      <c r="U277" s="21"/>
      <c r="V277" s="1"/>
      <c r="W277" s="1"/>
      <c r="X277" s="10"/>
      <c r="Y277" s="653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  <row r="278" spans="6:47" x14ac:dyDescent="0.2">
      <c r="F278" s="18"/>
      <c r="G278" s="18"/>
      <c r="H278" s="491"/>
      <c r="I278" s="1"/>
      <c r="J278" s="1"/>
      <c r="K278" s="11"/>
      <c r="L278" s="21"/>
      <c r="M278" s="483"/>
      <c r="N278" s="21"/>
      <c r="O278" s="483"/>
      <c r="P278" s="301"/>
      <c r="Q278" s="21"/>
      <c r="R278" s="21"/>
      <c r="S278" s="491"/>
      <c r="T278" s="21"/>
      <c r="U278" s="21"/>
      <c r="V278" s="1"/>
      <c r="W278" s="1"/>
      <c r="X278" s="10"/>
      <c r="Y278" s="653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</row>
    <row r="279" spans="6:47" x14ac:dyDescent="0.2">
      <c r="F279" s="18"/>
      <c r="G279" s="18"/>
      <c r="H279" s="491"/>
      <c r="I279" s="1"/>
      <c r="J279" s="1"/>
      <c r="K279" s="11"/>
      <c r="L279" s="21"/>
      <c r="M279" s="483"/>
      <c r="N279" s="21"/>
      <c r="O279" s="483"/>
      <c r="P279" s="301"/>
      <c r="Q279" s="21"/>
      <c r="R279" s="21"/>
      <c r="S279" s="491"/>
      <c r="T279" s="21"/>
      <c r="U279" s="21"/>
      <c r="V279" s="1"/>
      <c r="W279" s="1"/>
      <c r="X279" s="10"/>
      <c r="Y279" s="653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</row>
    <row r="280" spans="6:47" x14ac:dyDescent="0.2">
      <c r="F280" s="18"/>
      <c r="G280" s="18"/>
      <c r="H280" s="491"/>
      <c r="I280" s="1"/>
      <c r="J280" s="1"/>
      <c r="K280" s="11"/>
      <c r="L280" s="21"/>
      <c r="M280" s="483"/>
      <c r="N280" s="21"/>
      <c r="O280" s="483"/>
      <c r="P280" s="301"/>
      <c r="Q280" s="21"/>
      <c r="R280" s="21"/>
      <c r="S280" s="491"/>
      <c r="T280" s="21"/>
      <c r="U280" s="21"/>
      <c r="V280" s="1"/>
      <c r="W280" s="1"/>
      <c r="X280" s="10"/>
      <c r="Y280" s="653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</row>
    <row r="281" spans="6:47" x14ac:dyDescent="0.2">
      <c r="F281" s="18"/>
      <c r="G281" s="18"/>
      <c r="H281" s="491"/>
      <c r="I281" s="1"/>
      <c r="J281" s="1"/>
      <c r="K281" s="11"/>
      <c r="L281" s="21"/>
      <c r="M281" s="483"/>
      <c r="N281" s="21"/>
      <c r="O281" s="483"/>
      <c r="P281" s="301"/>
      <c r="Q281" s="21"/>
      <c r="R281" s="21"/>
      <c r="S281" s="491"/>
      <c r="T281" s="21"/>
      <c r="U281" s="21"/>
      <c r="V281" s="1"/>
      <c r="W281" s="1"/>
      <c r="X281" s="10"/>
      <c r="Y281" s="653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 spans="6:47" x14ac:dyDescent="0.2">
      <c r="F282" s="18"/>
      <c r="G282" s="18"/>
      <c r="H282" s="491"/>
      <c r="I282" s="1"/>
      <c r="J282" s="1"/>
      <c r="K282" s="11"/>
      <c r="L282" s="21"/>
      <c r="M282" s="483"/>
      <c r="N282" s="21"/>
      <c r="O282" s="483"/>
      <c r="P282" s="301"/>
      <c r="Q282" s="21"/>
      <c r="R282" s="21"/>
      <c r="S282" s="491"/>
      <c r="T282" s="21"/>
      <c r="U282" s="21"/>
      <c r="V282" s="1"/>
      <c r="W282" s="1"/>
      <c r="X282" s="10"/>
      <c r="Y282" s="653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 spans="6:47" x14ac:dyDescent="0.2">
      <c r="F283" s="18"/>
      <c r="G283" s="18"/>
      <c r="H283" s="491"/>
      <c r="I283" s="1"/>
      <c r="J283" s="1"/>
      <c r="K283" s="11"/>
      <c r="L283" s="21"/>
      <c r="M283" s="483"/>
      <c r="N283" s="21"/>
      <c r="O283" s="483"/>
      <c r="P283" s="301"/>
      <c r="Q283" s="21"/>
      <c r="R283" s="21"/>
      <c r="S283" s="491"/>
      <c r="T283" s="21"/>
      <c r="U283" s="21"/>
      <c r="V283" s="1"/>
      <c r="W283" s="1"/>
      <c r="X283" s="10"/>
      <c r="Y283" s="653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 spans="6:47" x14ac:dyDescent="0.2">
      <c r="F284" s="18"/>
      <c r="G284" s="18"/>
      <c r="H284" s="491"/>
      <c r="I284" s="1"/>
      <c r="J284" s="1"/>
      <c r="K284" s="11"/>
      <c r="L284" s="21"/>
      <c r="M284" s="483"/>
      <c r="N284" s="21"/>
      <c r="O284" s="483"/>
      <c r="P284" s="301"/>
      <c r="Q284" s="21"/>
      <c r="R284" s="21"/>
      <c r="S284" s="491"/>
      <c r="T284" s="21"/>
      <c r="U284" s="21"/>
      <c r="V284" s="1"/>
      <c r="W284" s="1"/>
      <c r="X284" s="10"/>
      <c r="Y284" s="653"/>
    </row>
    <row r="285" spans="6:47" x14ac:dyDescent="0.2">
      <c r="F285" s="18"/>
      <c r="G285" s="18"/>
      <c r="H285" s="491"/>
      <c r="I285" s="1"/>
      <c r="J285" s="1"/>
      <c r="K285" s="11"/>
      <c r="L285" s="21"/>
      <c r="M285" s="483"/>
      <c r="N285" s="21"/>
      <c r="O285" s="483"/>
      <c r="P285" s="301"/>
      <c r="Q285" s="21"/>
      <c r="R285" s="21"/>
      <c r="S285" s="491"/>
      <c r="T285" s="21"/>
      <c r="U285" s="21"/>
      <c r="V285" s="1"/>
      <c r="W285" s="1"/>
      <c r="X285" s="10"/>
      <c r="Y285" s="653"/>
    </row>
    <row r="286" spans="6:47" x14ac:dyDescent="0.2">
      <c r="F286" s="18"/>
      <c r="G286" s="18"/>
      <c r="H286" s="491"/>
      <c r="I286" s="1"/>
      <c r="J286" s="1"/>
      <c r="K286" s="11"/>
      <c r="L286" s="21"/>
      <c r="M286" s="483"/>
      <c r="N286" s="21"/>
      <c r="O286" s="483"/>
      <c r="P286" s="301"/>
      <c r="Q286" s="21"/>
      <c r="R286" s="21"/>
      <c r="S286" s="491"/>
      <c r="T286" s="21"/>
      <c r="U286" s="21"/>
      <c r="V286" s="1"/>
      <c r="W286" s="1"/>
      <c r="X286" s="10"/>
      <c r="Y286" s="653"/>
    </row>
    <row r="287" spans="6:47" x14ac:dyDescent="0.2">
      <c r="F287" s="18"/>
      <c r="G287" s="18"/>
      <c r="H287" s="491"/>
      <c r="I287" s="1"/>
      <c r="J287" s="1"/>
      <c r="K287" s="11"/>
      <c r="L287" s="21"/>
      <c r="M287" s="483"/>
      <c r="N287" s="21"/>
      <c r="O287" s="483"/>
      <c r="P287" s="301"/>
      <c r="Q287" s="21"/>
      <c r="R287" s="21"/>
      <c r="S287" s="491"/>
      <c r="T287" s="21"/>
      <c r="U287" s="21"/>
      <c r="V287" s="1"/>
      <c r="W287" s="1"/>
      <c r="X287" s="10"/>
      <c r="Y287" s="653"/>
    </row>
    <row r="288" spans="6:47" x14ac:dyDescent="0.2">
      <c r="F288" s="18"/>
      <c r="G288" s="18"/>
      <c r="H288" s="491"/>
      <c r="I288" s="1"/>
      <c r="J288" s="1"/>
      <c r="K288" s="11"/>
      <c r="L288" s="21"/>
      <c r="M288" s="483"/>
      <c r="N288" s="21"/>
      <c r="O288" s="483"/>
      <c r="P288" s="301"/>
      <c r="Q288" s="21"/>
      <c r="R288" s="21"/>
      <c r="S288" s="491"/>
      <c r="T288" s="21"/>
      <c r="U288" s="21"/>
      <c r="V288" s="1"/>
      <c r="W288" s="1"/>
      <c r="X288" s="10"/>
      <c r="Y288" s="653"/>
    </row>
    <row r="289" spans="6:25" x14ac:dyDescent="0.2">
      <c r="F289" s="18"/>
      <c r="G289" s="18"/>
      <c r="H289" s="491"/>
      <c r="I289" s="1"/>
      <c r="J289" s="1"/>
      <c r="K289" s="11"/>
      <c r="L289" s="21"/>
      <c r="M289" s="483"/>
      <c r="N289" s="21"/>
      <c r="O289" s="483"/>
      <c r="P289" s="301"/>
      <c r="Q289" s="21"/>
      <c r="R289" s="21"/>
      <c r="S289" s="491"/>
      <c r="T289" s="21"/>
      <c r="U289" s="21"/>
      <c r="V289" s="1"/>
      <c r="W289" s="1"/>
      <c r="X289" s="10"/>
      <c r="Y289" s="653"/>
    </row>
    <row r="290" spans="6:25" x14ac:dyDescent="0.2">
      <c r="F290" s="18"/>
      <c r="G290" s="18"/>
      <c r="H290" s="491"/>
      <c r="I290" s="1"/>
      <c r="J290" s="1"/>
      <c r="K290" s="11"/>
      <c r="L290" s="21"/>
      <c r="M290" s="483"/>
      <c r="N290" s="21"/>
      <c r="O290" s="483"/>
      <c r="P290" s="301"/>
      <c r="Q290" s="21"/>
      <c r="R290" s="21"/>
      <c r="S290" s="491"/>
      <c r="T290" s="21"/>
      <c r="U290" s="21"/>
      <c r="V290" s="1"/>
      <c r="W290" s="1"/>
      <c r="X290" s="10"/>
      <c r="Y290" s="653"/>
    </row>
    <row r="291" spans="6:25" x14ac:dyDescent="0.2">
      <c r="F291" s="18"/>
      <c r="G291" s="18"/>
      <c r="H291" s="491"/>
      <c r="I291" s="1"/>
      <c r="J291" s="1"/>
      <c r="K291" s="11"/>
      <c r="L291" s="21"/>
      <c r="M291" s="483"/>
      <c r="N291" s="21"/>
      <c r="O291" s="483"/>
      <c r="P291" s="301"/>
      <c r="Q291" s="21"/>
      <c r="R291" s="21"/>
      <c r="S291" s="491"/>
      <c r="T291" s="21"/>
      <c r="U291" s="21"/>
      <c r="V291" s="1"/>
      <c r="W291" s="1"/>
      <c r="X291" s="10"/>
      <c r="Y291" s="653"/>
    </row>
    <row r="292" spans="6:25" x14ac:dyDescent="0.2">
      <c r="F292" s="18"/>
      <c r="G292" s="18"/>
      <c r="H292" s="491"/>
      <c r="I292" s="1"/>
      <c r="J292" s="1"/>
      <c r="K292" s="11"/>
      <c r="L292" s="21"/>
      <c r="M292" s="483"/>
      <c r="N292" s="21"/>
      <c r="O292" s="483"/>
      <c r="P292" s="301"/>
      <c r="Q292" s="21"/>
      <c r="R292" s="21"/>
      <c r="S292" s="491"/>
      <c r="T292" s="21"/>
      <c r="U292" s="21"/>
      <c r="V292" s="1"/>
      <c r="W292" s="1"/>
      <c r="X292" s="10"/>
      <c r="Y292" s="653"/>
    </row>
    <row r="293" spans="6:25" x14ac:dyDescent="0.2">
      <c r="F293" s="18"/>
      <c r="G293" s="18"/>
      <c r="H293" s="491"/>
      <c r="I293" s="1"/>
      <c r="J293" s="1"/>
      <c r="K293" s="11"/>
      <c r="L293" s="21"/>
      <c r="M293" s="483"/>
      <c r="N293" s="21"/>
      <c r="O293" s="483"/>
      <c r="P293" s="301"/>
      <c r="Q293" s="21"/>
      <c r="R293" s="21"/>
      <c r="S293" s="491"/>
      <c r="T293" s="21"/>
      <c r="U293" s="21"/>
      <c r="V293" s="1"/>
      <c r="W293" s="1"/>
      <c r="X293" s="10"/>
      <c r="Y293" s="653"/>
    </row>
    <row r="294" spans="6:25" x14ac:dyDescent="0.2">
      <c r="F294" s="18"/>
      <c r="G294" s="18"/>
      <c r="H294" s="491"/>
      <c r="I294" s="1"/>
      <c r="J294" s="1"/>
      <c r="K294" s="11"/>
      <c r="L294" s="21"/>
      <c r="M294" s="483"/>
      <c r="N294" s="21"/>
      <c r="O294" s="483"/>
      <c r="P294" s="301"/>
      <c r="Q294" s="21"/>
      <c r="R294" s="21"/>
      <c r="S294" s="491"/>
      <c r="T294" s="21"/>
      <c r="U294" s="21"/>
      <c r="V294" s="1"/>
      <c r="W294" s="1"/>
      <c r="X294" s="10"/>
      <c r="Y294" s="653"/>
    </row>
    <row r="295" spans="6:25" x14ac:dyDescent="0.2">
      <c r="F295" s="18"/>
      <c r="G295" s="18"/>
      <c r="H295" s="491"/>
      <c r="I295" s="1"/>
      <c r="J295" s="1"/>
      <c r="K295" s="11"/>
      <c r="L295" s="21"/>
      <c r="M295" s="483"/>
      <c r="N295" s="21"/>
      <c r="O295" s="483"/>
      <c r="P295" s="301"/>
      <c r="Q295" s="21"/>
      <c r="R295" s="21"/>
      <c r="S295" s="491"/>
      <c r="T295" s="21"/>
      <c r="U295" s="21"/>
      <c r="V295" s="1"/>
      <c r="W295" s="1"/>
      <c r="X295" s="10"/>
      <c r="Y295" s="653"/>
    </row>
    <row r="296" spans="6:25" x14ac:dyDescent="0.2">
      <c r="F296" s="18"/>
      <c r="G296" s="18"/>
      <c r="H296" s="491"/>
      <c r="I296" s="1"/>
      <c r="J296" s="1"/>
      <c r="K296" s="11"/>
      <c r="L296" s="21"/>
      <c r="M296" s="483"/>
      <c r="N296" s="21"/>
      <c r="O296" s="483"/>
      <c r="P296" s="301"/>
      <c r="Q296" s="21"/>
      <c r="R296" s="21"/>
      <c r="S296" s="491"/>
      <c r="T296" s="21"/>
      <c r="U296" s="21"/>
      <c r="V296" s="1"/>
      <c r="W296" s="1"/>
      <c r="X296" s="10"/>
      <c r="Y296" s="653"/>
    </row>
    <row r="297" spans="6:25" x14ac:dyDescent="0.2">
      <c r="F297" s="18"/>
      <c r="G297" s="18"/>
      <c r="H297" s="491"/>
      <c r="I297" s="1"/>
      <c r="J297" s="1"/>
      <c r="K297" s="11"/>
      <c r="L297" s="21"/>
      <c r="M297" s="483"/>
      <c r="N297" s="21"/>
      <c r="O297" s="483"/>
      <c r="P297" s="301"/>
      <c r="Q297" s="21"/>
      <c r="R297" s="21"/>
      <c r="S297" s="491"/>
      <c r="T297" s="21"/>
      <c r="U297" s="21"/>
      <c r="V297" s="1"/>
      <c r="W297" s="1"/>
      <c r="X297" s="10"/>
      <c r="Y297" s="653"/>
    </row>
    <row r="298" spans="6:25" x14ac:dyDescent="0.2">
      <c r="F298" s="18"/>
      <c r="G298" s="18"/>
      <c r="H298" s="491"/>
      <c r="I298" s="1"/>
      <c r="J298" s="1"/>
      <c r="K298" s="11"/>
      <c r="L298" s="21"/>
      <c r="M298" s="483"/>
      <c r="N298" s="21"/>
      <c r="O298" s="483"/>
      <c r="P298" s="301"/>
      <c r="Q298" s="21"/>
      <c r="R298" s="21"/>
      <c r="S298" s="491"/>
      <c r="T298" s="21"/>
      <c r="U298" s="21"/>
      <c r="V298" s="1"/>
      <c r="W298" s="1"/>
      <c r="X298" s="10"/>
      <c r="Y298" s="653"/>
    </row>
    <row r="299" spans="6:25" x14ac:dyDescent="0.2">
      <c r="F299" s="18"/>
      <c r="G299" s="18"/>
      <c r="H299" s="491"/>
      <c r="I299" s="1"/>
      <c r="J299" s="1"/>
      <c r="K299" s="11"/>
      <c r="L299" s="21"/>
      <c r="M299" s="483"/>
      <c r="N299" s="21"/>
      <c r="O299" s="483"/>
      <c r="P299" s="301"/>
      <c r="Q299" s="21"/>
      <c r="R299" s="21"/>
      <c r="S299" s="491"/>
      <c r="T299" s="21"/>
      <c r="U299" s="21"/>
      <c r="V299" s="1"/>
      <c r="W299" s="1"/>
      <c r="X299" s="10"/>
      <c r="Y299" s="653"/>
    </row>
    <row r="300" spans="6:25" x14ac:dyDescent="0.2">
      <c r="F300" s="18"/>
      <c r="G300" s="18"/>
      <c r="H300" s="491"/>
      <c r="I300" s="1"/>
      <c r="J300" s="1"/>
      <c r="K300" s="11"/>
      <c r="L300" s="21"/>
      <c r="M300" s="483"/>
      <c r="N300" s="21"/>
      <c r="O300" s="483"/>
      <c r="P300" s="301"/>
      <c r="Q300" s="21"/>
      <c r="R300" s="21"/>
      <c r="S300" s="491"/>
      <c r="T300" s="21"/>
      <c r="U300" s="21"/>
      <c r="V300" s="1"/>
      <c r="W300" s="1"/>
      <c r="X300" s="10"/>
      <c r="Y300" s="653"/>
    </row>
    <row r="301" spans="6:25" x14ac:dyDescent="0.2">
      <c r="F301" s="18"/>
      <c r="G301" s="18"/>
      <c r="H301" s="491"/>
      <c r="I301" s="1"/>
      <c r="J301" s="1"/>
      <c r="K301" s="11"/>
      <c r="L301" s="21"/>
      <c r="M301" s="483"/>
      <c r="N301" s="21"/>
      <c r="O301" s="483"/>
      <c r="P301" s="301"/>
      <c r="Q301" s="21"/>
      <c r="R301" s="21"/>
      <c r="S301" s="491"/>
      <c r="T301" s="21"/>
      <c r="U301" s="21"/>
      <c r="V301" s="1"/>
      <c r="W301" s="1"/>
      <c r="X301" s="10"/>
      <c r="Y301" s="653"/>
    </row>
    <row r="302" spans="6:25" x14ac:dyDescent="0.2">
      <c r="F302" s="18"/>
      <c r="G302" s="18"/>
      <c r="H302" s="491"/>
      <c r="I302" s="1"/>
      <c r="J302" s="1"/>
      <c r="K302" s="11"/>
      <c r="L302" s="21"/>
      <c r="M302" s="483"/>
      <c r="N302" s="21"/>
      <c r="O302" s="483"/>
      <c r="P302" s="301"/>
      <c r="Q302" s="21"/>
      <c r="R302" s="21"/>
      <c r="S302" s="491"/>
      <c r="T302" s="21"/>
      <c r="U302" s="21"/>
      <c r="V302" s="1"/>
      <c r="W302" s="1"/>
      <c r="X302" s="10"/>
      <c r="Y302" s="653"/>
    </row>
    <row r="303" spans="6:25" x14ac:dyDescent="0.2">
      <c r="F303" s="18"/>
      <c r="G303" s="18"/>
      <c r="H303" s="491"/>
      <c r="I303" s="1"/>
      <c r="J303" s="1"/>
      <c r="K303" s="11"/>
      <c r="L303" s="21"/>
      <c r="M303" s="483"/>
      <c r="N303" s="21"/>
      <c r="O303" s="483"/>
      <c r="P303" s="301"/>
      <c r="Q303" s="21"/>
      <c r="R303" s="21"/>
      <c r="S303" s="491"/>
      <c r="T303" s="21"/>
      <c r="U303" s="21"/>
      <c r="V303" s="1"/>
      <c r="W303" s="1"/>
      <c r="X303" s="10"/>
      <c r="Y303" s="653"/>
    </row>
    <row r="304" spans="6:25" x14ac:dyDescent="0.2">
      <c r="F304" s="18"/>
      <c r="G304" s="18"/>
      <c r="H304" s="491"/>
      <c r="I304" s="1"/>
      <c r="J304" s="1"/>
      <c r="K304" s="11"/>
      <c r="L304" s="21"/>
      <c r="M304" s="483"/>
      <c r="N304" s="21"/>
      <c r="O304" s="483"/>
      <c r="P304" s="301"/>
      <c r="Q304" s="21"/>
      <c r="R304" s="21"/>
      <c r="S304" s="491"/>
      <c r="T304" s="21"/>
      <c r="U304" s="21"/>
      <c r="V304" s="1"/>
      <c r="W304" s="1"/>
      <c r="X304" s="10"/>
      <c r="Y304" s="653"/>
    </row>
    <row r="305" spans="6:25" x14ac:dyDescent="0.2">
      <c r="F305" s="18"/>
      <c r="G305" s="18"/>
      <c r="H305" s="491"/>
      <c r="I305" s="1"/>
      <c r="J305" s="1"/>
      <c r="K305" s="11"/>
      <c r="L305" s="21"/>
      <c r="M305" s="483"/>
      <c r="N305" s="21"/>
      <c r="O305" s="483"/>
      <c r="P305" s="301"/>
      <c r="Q305" s="21"/>
      <c r="R305" s="21"/>
      <c r="S305" s="491"/>
      <c r="T305" s="21"/>
      <c r="U305" s="21"/>
      <c r="V305" s="1"/>
      <c r="W305" s="1"/>
      <c r="X305" s="10"/>
      <c r="Y305" s="653"/>
    </row>
    <row r="306" spans="6:25" x14ac:dyDescent="0.2">
      <c r="F306" s="18"/>
      <c r="G306" s="18"/>
      <c r="H306" s="491"/>
      <c r="I306" s="1"/>
      <c r="J306" s="1"/>
      <c r="K306" s="11"/>
      <c r="L306" s="21"/>
      <c r="M306" s="483"/>
      <c r="N306" s="21"/>
      <c r="O306" s="483"/>
      <c r="P306" s="301"/>
      <c r="Q306" s="21"/>
      <c r="R306" s="21"/>
      <c r="S306" s="491"/>
      <c r="T306" s="21"/>
      <c r="U306" s="21"/>
      <c r="V306" s="1"/>
      <c r="W306" s="1"/>
      <c r="X306" s="10"/>
      <c r="Y306" s="653"/>
    </row>
    <row r="307" spans="6:25" x14ac:dyDescent="0.2">
      <c r="F307" s="18"/>
      <c r="G307" s="18"/>
      <c r="H307" s="491"/>
      <c r="I307" s="1"/>
      <c r="J307" s="1"/>
      <c r="K307" s="11"/>
      <c r="L307" s="21"/>
      <c r="M307" s="483"/>
      <c r="N307" s="21"/>
      <c r="O307" s="483"/>
      <c r="P307" s="301"/>
      <c r="Q307" s="21"/>
      <c r="R307" s="21"/>
      <c r="S307" s="491"/>
      <c r="T307" s="21"/>
      <c r="U307" s="21"/>
      <c r="V307" s="1"/>
      <c r="W307" s="1"/>
      <c r="X307" s="10"/>
      <c r="Y307" s="653"/>
    </row>
    <row r="308" spans="6:25" x14ac:dyDescent="0.2">
      <c r="F308" s="18"/>
      <c r="G308" s="18"/>
      <c r="H308" s="491"/>
      <c r="I308" s="1"/>
      <c r="J308" s="1"/>
      <c r="K308" s="11"/>
      <c r="L308" s="21"/>
      <c r="M308" s="483"/>
      <c r="N308" s="21"/>
      <c r="O308" s="483"/>
      <c r="P308" s="301"/>
      <c r="Q308" s="21"/>
      <c r="R308" s="21"/>
      <c r="S308" s="491"/>
      <c r="T308" s="21"/>
      <c r="U308" s="21"/>
      <c r="V308" s="1"/>
      <c r="W308" s="1"/>
      <c r="X308" s="10"/>
      <c r="Y308" s="653"/>
    </row>
    <row r="309" spans="6:25" x14ac:dyDescent="0.2">
      <c r="F309" s="18"/>
      <c r="G309" s="18"/>
      <c r="H309" s="491"/>
      <c r="I309" s="1"/>
      <c r="J309" s="1"/>
      <c r="K309" s="11"/>
      <c r="L309" s="21"/>
      <c r="M309" s="483"/>
      <c r="N309" s="21"/>
      <c r="O309" s="483"/>
      <c r="P309" s="301"/>
      <c r="Q309" s="21"/>
      <c r="R309" s="21"/>
      <c r="S309" s="491"/>
      <c r="T309" s="21"/>
      <c r="U309" s="21"/>
      <c r="V309" s="1"/>
      <c r="W309" s="1"/>
      <c r="X309" s="10"/>
      <c r="Y309" s="653"/>
    </row>
    <row r="310" spans="6:25" x14ac:dyDescent="0.2">
      <c r="F310" s="18"/>
      <c r="G310" s="18"/>
      <c r="H310" s="491"/>
      <c r="I310" s="1"/>
      <c r="J310" s="1"/>
      <c r="K310" s="11"/>
      <c r="L310" s="21"/>
      <c r="M310" s="483"/>
      <c r="N310" s="21"/>
      <c r="O310" s="483"/>
      <c r="P310" s="301"/>
      <c r="Q310" s="21"/>
      <c r="R310" s="21"/>
      <c r="S310" s="491"/>
      <c r="T310" s="21"/>
      <c r="U310" s="21"/>
      <c r="V310" s="1"/>
      <c r="W310" s="1"/>
      <c r="X310" s="10"/>
      <c r="Y310" s="653"/>
    </row>
    <row r="311" spans="6:25" x14ac:dyDescent="0.2">
      <c r="F311" s="18"/>
      <c r="G311" s="18"/>
      <c r="H311" s="491"/>
      <c r="I311" s="1"/>
      <c r="J311" s="1"/>
      <c r="K311" s="11"/>
      <c r="L311" s="21"/>
      <c r="M311" s="483"/>
      <c r="N311" s="21"/>
      <c r="O311" s="483"/>
      <c r="P311" s="301"/>
      <c r="Q311" s="21"/>
      <c r="R311" s="21"/>
      <c r="S311" s="491"/>
      <c r="T311" s="21"/>
      <c r="U311" s="21"/>
      <c r="V311" s="1"/>
      <c r="W311" s="1"/>
      <c r="X311" s="10"/>
      <c r="Y311" s="653"/>
    </row>
    <row r="312" spans="6:25" x14ac:dyDescent="0.2">
      <c r="F312" s="18"/>
      <c r="G312" s="18"/>
      <c r="H312" s="491"/>
      <c r="I312" s="1"/>
      <c r="J312" s="1"/>
      <c r="K312" s="11"/>
      <c r="L312" s="21"/>
      <c r="M312" s="483"/>
      <c r="N312" s="21"/>
      <c r="O312" s="483"/>
      <c r="P312" s="301"/>
      <c r="Q312" s="21"/>
      <c r="R312" s="21"/>
      <c r="S312" s="491"/>
      <c r="T312" s="21"/>
      <c r="U312" s="21"/>
      <c r="V312" s="1"/>
      <c r="W312" s="1"/>
      <c r="X312" s="10"/>
      <c r="Y312" s="653"/>
    </row>
    <row r="313" spans="6:25" x14ac:dyDescent="0.2">
      <c r="F313" s="18"/>
      <c r="G313" s="18"/>
      <c r="H313" s="491"/>
      <c r="I313" s="1"/>
      <c r="J313" s="1"/>
      <c r="K313" s="11"/>
      <c r="L313" s="21"/>
      <c r="M313" s="483"/>
      <c r="N313" s="21"/>
      <c r="O313" s="483"/>
      <c r="P313" s="301"/>
      <c r="Q313" s="21"/>
      <c r="R313" s="21"/>
      <c r="S313" s="491"/>
      <c r="T313" s="21"/>
      <c r="U313" s="21"/>
      <c r="V313" s="1"/>
      <c r="W313" s="1"/>
      <c r="X313" s="10"/>
      <c r="Y313" s="653"/>
    </row>
    <row r="314" spans="6:25" x14ac:dyDescent="0.2">
      <c r="F314" s="18"/>
      <c r="G314" s="18"/>
      <c r="H314" s="491"/>
      <c r="I314" s="1"/>
      <c r="J314" s="1"/>
      <c r="K314" s="11"/>
      <c r="L314" s="21"/>
      <c r="M314" s="483"/>
      <c r="N314" s="21"/>
      <c r="O314" s="483"/>
      <c r="P314" s="301"/>
      <c r="Q314" s="21"/>
      <c r="R314" s="21"/>
      <c r="S314" s="491"/>
      <c r="T314" s="21"/>
      <c r="U314" s="21"/>
      <c r="V314" s="1"/>
      <c r="W314" s="1"/>
      <c r="X314" s="10"/>
      <c r="Y314" s="653"/>
    </row>
    <row r="315" spans="6:25" x14ac:dyDescent="0.2">
      <c r="F315" s="18"/>
      <c r="G315" s="18"/>
      <c r="H315" s="491"/>
      <c r="I315" s="1"/>
      <c r="J315" s="1"/>
      <c r="K315" s="11"/>
      <c r="L315" s="21"/>
      <c r="M315" s="483"/>
      <c r="N315" s="21"/>
      <c r="O315" s="483"/>
      <c r="P315" s="301"/>
      <c r="Q315" s="21"/>
      <c r="R315" s="21"/>
      <c r="S315" s="491"/>
      <c r="T315" s="21"/>
      <c r="U315" s="21"/>
      <c r="V315" s="1"/>
      <c r="W315" s="1"/>
      <c r="X315" s="10"/>
      <c r="Y315" s="653"/>
    </row>
    <row r="316" spans="6:25" x14ac:dyDescent="0.2">
      <c r="F316" s="18"/>
      <c r="G316" s="18"/>
      <c r="H316" s="491"/>
      <c r="I316" s="1"/>
      <c r="J316" s="1"/>
      <c r="K316" s="11"/>
      <c r="L316" s="21"/>
      <c r="M316" s="483"/>
      <c r="N316" s="21"/>
      <c r="O316" s="483"/>
      <c r="P316" s="301"/>
      <c r="Q316" s="21"/>
      <c r="R316" s="21"/>
      <c r="S316" s="491"/>
      <c r="T316" s="21"/>
      <c r="U316" s="21"/>
      <c r="V316" s="1"/>
      <c r="W316" s="1"/>
      <c r="X316" s="10"/>
      <c r="Y316" s="653"/>
    </row>
    <row r="317" spans="6:25" x14ac:dyDescent="0.2">
      <c r="F317" s="18"/>
      <c r="G317" s="18"/>
      <c r="H317" s="491"/>
      <c r="I317" s="1"/>
      <c r="J317" s="1"/>
      <c r="K317" s="11"/>
      <c r="L317" s="21"/>
      <c r="M317" s="483"/>
      <c r="N317" s="21"/>
      <c r="O317" s="483"/>
      <c r="P317" s="301"/>
      <c r="Q317" s="21"/>
      <c r="R317" s="21"/>
      <c r="S317" s="491"/>
      <c r="T317" s="21"/>
      <c r="U317" s="21"/>
      <c r="V317" s="1"/>
      <c r="W317" s="1"/>
      <c r="X317" s="10"/>
      <c r="Y317" s="653"/>
    </row>
    <row r="318" spans="6:25" x14ac:dyDescent="0.2">
      <c r="F318" s="18"/>
      <c r="G318" s="18"/>
      <c r="H318" s="491"/>
      <c r="I318" s="1"/>
      <c r="J318" s="1"/>
      <c r="K318" s="11"/>
      <c r="L318" s="21"/>
      <c r="M318" s="483"/>
      <c r="N318" s="21"/>
      <c r="O318" s="483"/>
      <c r="P318" s="301"/>
      <c r="Q318" s="21"/>
      <c r="R318" s="21"/>
      <c r="S318" s="491"/>
      <c r="T318" s="21"/>
      <c r="U318" s="21"/>
      <c r="V318" s="1"/>
      <c r="W318" s="1"/>
      <c r="X318" s="10"/>
      <c r="Y318" s="653"/>
    </row>
    <row r="319" spans="6:25" x14ac:dyDescent="0.2">
      <c r="F319" s="18"/>
      <c r="G319" s="18"/>
      <c r="H319" s="491"/>
      <c r="I319" s="1"/>
      <c r="J319" s="1"/>
      <c r="K319" s="11"/>
      <c r="L319" s="21"/>
      <c r="M319" s="483"/>
      <c r="N319" s="21"/>
      <c r="O319" s="483"/>
      <c r="P319" s="301"/>
      <c r="Q319" s="21"/>
      <c r="R319" s="21"/>
      <c r="S319" s="491"/>
      <c r="T319" s="21"/>
      <c r="U319" s="21"/>
      <c r="V319" s="1"/>
      <c r="W319" s="1"/>
      <c r="X319" s="10"/>
      <c r="Y319" s="653"/>
    </row>
    <row r="320" spans="6:25" x14ac:dyDescent="0.2">
      <c r="F320" s="18"/>
      <c r="G320" s="18"/>
      <c r="H320" s="491"/>
      <c r="I320" s="1"/>
      <c r="J320" s="1"/>
      <c r="K320" s="11"/>
      <c r="L320" s="21"/>
      <c r="M320" s="483"/>
      <c r="N320" s="21"/>
      <c r="O320" s="483"/>
      <c r="P320" s="301"/>
      <c r="Q320" s="21"/>
      <c r="R320" s="21"/>
      <c r="S320" s="491"/>
      <c r="T320" s="21"/>
      <c r="U320" s="21"/>
      <c r="V320" s="1"/>
      <c r="W320" s="1"/>
      <c r="X320" s="10"/>
      <c r="Y320" s="653"/>
    </row>
    <row r="321" spans="6:25" x14ac:dyDescent="0.2">
      <c r="F321" s="18"/>
      <c r="G321" s="18"/>
      <c r="H321" s="491"/>
      <c r="I321" s="1"/>
      <c r="J321" s="1"/>
      <c r="K321" s="11"/>
      <c r="L321" s="21"/>
      <c r="M321" s="483"/>
      <c r="N321" s="21"/>
      <c r="O321" s="483"/>
      <c r="P321" s="301"/>
      <c r="Q321" s="21"/>
      <c r="R321" s="21"/>
      <c r="S321" s="491"/>
      <c r="T321" s="21"/>
      <c r="U321" s="21"/>
      <c r="V321" s="1"/>
      <c r="W321" s="1"/>
      <c r="X321" s="10"/>
      <c r="Y321" s="653"/>
    </row>
    <row r="322" spans="6:25" x14ac:dyDescent="0.2">
      <c r="F322" s="18"/>
      <c r="G322" s="18"/>
      <c r="H322" s="491"/>
      <c r="I322" s="1"/>
      <c r="J322" s="1"/>
      <c r="K322" s="11"/>
      <c r="L322" s="21"/>
      <c r="M322" s="483"/>
      <c r="N322" s="21"/>
      <c r="O322" s="483"/>
      <c r="P322" s="301"/>
      <c r="Q322" s="21"/>
      <c r="R322" s="21"/>
      <c r="S322" s="491"/>
      <c r="T322" s="21"/>
      <c r="U322" s="21"/>
      <c r="V322" s="1"/>
      <c r="W322" s="1"/>
      <c r="X322" s="10"/>
      <c r="Y322" s="653"/>
    </row>
    <row r="323" spans="6:25" x14ac:dyDescent="0.2">
      <c r="F323" s="18"/>
      <c r="G323" s="18"/>
      <c r="H323" s="491"/>
      <c r="I323" s="1"/>
      <c r="J323" s="1"/>
      <c r="K323" s="11"/>
      <c r="L323" s="21"/>
      <c r="M323" s="483"/>
      <c r="N323" s="21"/>
      <c r="O323" s="483"/>
      <c r="P323" s="301"/>
      <c r="Q323" s="21"/>
      <c r="R323" s="21"/>
      <c r="S323" s="491"/>
      <c r="T323" s="21"/>
      <c r="U323" s="21"/>
      <c r="V323" s="1"/>
      <c r="W323" s="1"/>
      <c r="X323" s="10"/>
      <c r="Y323" s="653"/>
    </row>
    <row r="324" spans="6:25" x14ac:dyDescent="0.2">
      <c r="F324" s="18"/>
      <c r="G324" s="18"/>
      <c r="H324" s="491"/>
      <c r="I324" s="1"/>
      <c r="J324" s="1"/>
      <c r="K324" s="11"/>
      <c r="L324" s="21"/>
      <c r="M324" s="483"/>
      <c r="N324" s="21"/>
      <c r="O324" s="483"/>
      <c r="P324" s="301"/>
      <c r="Q324" s="21"/>
      <c r="R324" s="21"/>
      <c r="S324" s="491"/>
      <c r="T324" s="21"/>
      <c r="U324" s="21"/>
      <c r="V324" s="1"/>
      <c r="W324" s="1"/>
      <c r="X324" s="10"/>
      <c r="Y324" s="653"/>
    </row>
    <row r="325" spans="6:25" x14ac:dyDescent="0.2">
      <c r="F325" s="18"/>
      <c r="G325" s="18"/>
      <c r="H325" s="491"/>
      <c r="I325" s="1"/>
      <c r="J325" s="1"/>
      <c r="K325" s="11"/>
      <c r="L325" s="21"/>
      <c r="M325" s="483"/>
      <c r="N325" s="21"/>
      <c r="O325" s="483"/>
      <c r="P325" s="301"/>
      <c r="Q325" s="21"/>
      <c r="R325" s="21"/>
      <c r="S325" s="491"/>
      <c r="T325" s="21"/>
      <c r="U325" s="21"/>
      <c r="V325" s="1"/>
      <c r="W325" s="1"/>
      <c r="X325" s="10"/>
      <c r="Y325" s="653"/>
    </row>
    <row r="326" spans="6:25" x14ac:dyDescent="0.2">
      <c r="F326" s="18"/>
      <c r="G326" s="18"/>
      <c r="H326" s="491"/>
      <c r="I326" s="1"/>
      <c r="J326" s="1"/>
      <c r="K326" s="11"/>
      <c r="L326" s="21"/>
      <c r="M326" s="483"/>
      <c r="N326" s="21"/>
      <c r="O326" s="483"/>
      <c r="P326" s="301"/>
      <c r="Q326" s="21"/>
      <c r="R326" s="21"/>
      <c r="S326" s="491"/>
      <c r="T326" s="21"/>
      <c r="U326" s="21"/>
      <c r="V326" s="1"/>
      <c r="W326" s="1"/>
      <c r="X326" s="10"/>
      <c r="Y326" s="653"/>
    </row>
    <row r="327" spans="6:25" x14ac:dyDescent="0.2">
      <c r="F327" s="18"/>
      <c r="G327" s="18"/>
      <c r="H327" s="491"/>
      <c r="I327" s="1"/>
      <c r="J327" s="1"/>
      <c r="K327" s="11"/>
      <c r="L327" s="21"/>
      <c r="M327" s="483"/>
      <c r="N327" s="21"/>
      <c r="O327" s="483"/>
      <c r="P327" s="301"/>
      <c r="Q327" s="21"/>
      <c r="R327" s="21"/>
      <c r="S327" s="491"/>
      <c r="T327" s="21"/>
      <c r="U327" s="21"/>
      <c r="V327" s="1"/>
      <c r="W327" s="1"/>
      <c r="X327" s="10"/>
      <c r="Y327" s="653"/>
    </row>
    <row r="328" spans="6:25" x14ac:dyDescent="0.2">
      <c r="F328" s="18"/>
      <c r="G328" s="18"/>
      <c r="H328" s="491"/>
      <c r="I328" s="1"/>
      <c r="J328" s="1"/>
      <c r="K328" s="11"/>
      <c r="L328" s="21"/>
      <c r="M328" s="483"/>
      <c r="N328" s="21"/>
      <c r="O328" s="483"/>
      <c r="P328" s="301"/>
      <c r="Q328" s="21"/>
      <c r="R328" s="21"/>
      <c r="S328" s="491"/>
      <c r="T328" s="21"/>
      <c r="U328" s="21"/>
      <c r="V328" s="1"/>
      <c r="W328" s="1"/>
      <c r="X328" s="10"/>
      <c r="Y328" s="653"/>
    </row>
    <row r="329" spans="6:25" x14ac:dyDescent="0.2">
      <c r="F329" s="18"/>
      <c r="G329" s="18"/>
      <c r="H329" s="491"/>
      <c r="I329" s="1"/>
      <c r="J329" s="1"/>
      <c r="K329" s="11"/>
      <c r="L329" s="21"/>
      <c r="M329" s="483"/>
      <c r="N329" s="21"/>
      <c r="O329" s="483"/>
      <c r="P329" s="301"/>
      <c r="Q329" s="21"/>
      <c r="R329" s="21"/>
      <c r="S329" s="491"/>
      <c r="T329" s="21"/>
      <c r="U329" s="21"/>
      <c r="V329" s="1"/>
      <c r="W329" s="1"/>
      <c r="X329" s="10"/>
      <c r="Y329" s="653"/>
    </row>
    <row r="330" spans="6:25" x14ac:dyDescent="0.2">
      <c r="F330" s="18"/>
      <c r="G330" s="18"/>
      <c r="H330" s="491"/>
      <c r="I330" s="1"/>
      <c r="J330" s="1"/>
      <c r="K330" s="11"/>
      <c r="L330" s="21"/>
      <c r="M330" s="483"/>
      <c r="N330" s="21"/>
      <c r="O330" s="483"/>
      <c r="P330" s="301"/>
      <c r="Q330" s="21"/>
      <c r="R330" s="21"/>
      <c r="S330" s="491"/>
      <c r="T330" s="21"/>
      <c r="U330" s="21"/>
      <c r="V330" s="1"/>
      <c r="W330" s="1"/>
      <c r="X330" s="10"/>
      <c r="Y330" s="653"/>
    </row>
    <row r="331" spans="6:25" x14ac:dyDescent="0.2">
      <c r="F331" s="18"/>
      <c r="G331" s="18"/>
      <c r="H331" s="491"/>
      <c r="I331" s="1"/>
      <c r="J331" s="1"/>
      <c r="K331" s="11"/>
      <c r="L331" s="21"/>
      <c r="M331" s="483"/>
      <c r="N331" s="21"/>
      <c r="O331" s="483"/>
      <c r="P331" s="301"/>
      <c r="Q331" s="21"/>
      <c r="R331" s="21"/>
      <c r="S331" s="491"/>
      <c r="T331" s="21"/>
      <c r="U331" s="21"/>
      <c r="V331" s="1"/>
      <c r="W331" s="1"/>
      <c r="X331" s="10"/>
      <c r="Y331" s="653"/>
    </row>
    <row r="332" spans="6:25" x14ac:dyDescent="0.2">
      <c r="F332" s="18"/>
      <c r="G332" s="18"/>
      <c r="H332" s="491"/>
      <c r="I332" s="1"/>
      <c r="J332" s="1"/>
      <c r="K332" s="11"/>
      <c r="L332" s="21"/>
      <c r="M332" s="483"/>
      <c r="N332" s="21"/>
      <c r="O332" s="483"/>
      <c r="P332" s="301"/>
      <c r="Q332" s="21"/>
      <c r="R332" s="21"/>
      <c r="S332" s="491"/>
      <c r="T332" s="21"/>
      <c r="U332" s="21"/>
      <c r="V332" s="1"/>
      <c r="W332" s="1"/>
      <c r="X332" s="10"/>
      <c r="Y332" s="653"/>
    </row>
    <row r="333" spans="6:25" x14ac:dyDescent="0.2">
      <c r="F333" s="18"/>
      <c r="G333" s="18"/>
      <c r="H333" s="491"/>
      <c r="I333" s="1"/>
      <c r="J333" s="1"/>
      <c r="K333" s="11"/>
      <c r="L333" s="21"/>
      <c r="M333" s="483"/>
      <c r="N333" s="21"/>
      <c r="O333" s="483"/>
      <c r="P333" s="301"/>
      <c r="Q333" s="21"/>
      <c r="R333" s="21"/>
      <c r="S333" s="491"/>
      <c r="T333" s="21"/>
      <c r="U333" s="21"/>
      <c r="V333" s="1"/>
      <c r="W333" s="1"/>
      <c r="X333" s="10"/>
      <c r="Y333" s="653"/>
    </row>
    <row r="334" spans="6:25" x14ac:dyDescent="0.2">
      <c r="F334" s="18"/>
      <c r="G334" s="18"/>
      <c r="H334" s="491"/>
      <c r="I334" s="1"/>
      <c r="J334" s="1"/>
      <c r="K334" s="11"/>
      <c r="L334" s="21"/>
      <c r="M334" s="483"/>
      <c r="N334" s="21"/>
      <c r="O334" s="483"/>
      <c r="P334" s="301"/>
      <c r="Q334" s="21"/>
      <c r="R334" s="21"/>
      <c r="S334" s="491"/>
      <c r="T334" s="21"/>
      <c r="U334" s="21"/>
      <c r="V334" s="1"/>
      <c r="W334" s="1"/>
      <c r="X334" s="10"/>
      <c r="Y334" s="653"/>
    </row>
    <row r="335" spans="6:25" x14ac:dyDescent="0.2">
      <c r="F335" s="18"/>
      <c r="G335" s="18"/>
      <c r="H335" s="491"/>
      <c r="I335" s="1"/>
      <c r="J335" s="1"/>
      <c r="K335" s="11"/>
      <c r="L335" s="21"/>
      <c r="M335" s="483"/>
      <c r="N335" s="21"/>
      <c r="O335" s="483"/>
      <c r="P335" s="301"/>
      <c r="Q335" s="21"/>
      <c r="R335" s="21"/>
      <c r="S335" s="491"/>
      <c r="T335" s="21"/>
      <c r="U335" s="21"/>
      <c r="V335" s="1"/>
      <c r="W335" s="1"/>
      <c r="X335" s="10"/>
      <c r="Y335" s="653"/>
    </row>
    <row r="336" spans="6:25" x14ac:dyDescent="0.2">
      <c r="F336" s="18"/>
      <c r="G336" s="18"/>
      <c r="H336" s="491"/>
      <c r="I336" s="1"/>
      <c r="J336" s="1"/>
      <c r="K336" s="11"/>
      <c r="L336" s="21"/>
      <c r="M336" s="483"/>
      <c r="N336" s="21"/>
      <c r="O336" s="483"/>
      <c r="P336" s="301"/>
      <c r="Q336" s="21"/>
      <c r="R336" s="21"/>
      <c r="S336" s="491"/>
      <c r="T336" s="21"/>
      <c r="U336" s="21"/>
      <c r="V336" s="1"/>
      <c r="W336" s="1"/>
      <c r="X336" s="10"/>
      <c r="Y336" s="653"/>
    </row>
    <row r="337" spans="6:25" x14ac:dyDescent="0.2">
      <c r="F337" s="18"/>
      <c r="G337" s="18"/>
      <c r="H337" s="491"/>
      <c r="I337" s="1"/>
      <c r="J337" s="1"/>
      <c r="K337" s="11"/>
      <c r="L337" s="21"/>
      <c r="M337" s="483"/>
      <c r="N337" s="21"/>
      <c r="O337" s="483"/>
      <c r="P337" s="301"/>
      <c r="Q337" s="21"/>
      <c r="R337" s="21"/>
      <c r="S337" s="491"/>
      <c r="T337" s="21"/>
      <c r="U337" s="21"/>
      <c r="V337" s="1"/>
      <c r="W337" s="1"/>
      <c r="X337" s="10"/>
      <c r="Y337" s="653"/>
    </row>
    <row r="338" spans="6:25" x14ac:dyDescent="0.2">
      <c r="F338" s="18"/>
      <c r="G338" s="18"/>
      <c r="H338" s="491"/>
      <c r="I338" s="1"/>
      <c r="J338" s="1"/>
      <c r="K338" s="11"/>
      <c r="L338" s="21"/>
      <c r="M338" s="483"/>
      <c r="N338" s="21"/>
      <c r="O338" s="483"/>
      <c r="P338" s="301"/>
      <c r="Q338" s="21"/>
      <c r="R338" s="21"/>
      <c r="S338" s="491"/>
      <c r="T338" s="21"/>
      <c r="U338" s="21"/>
      <c r="V338" s="1"/>
      <c r="W338" s="1"/>
      <c r="X338" s="10"/>
      <c r="Y338" s="653"/>
    </row>
    <row r="339" spans="6:25" x14ac:dyDescent="0.2">
      <c r="F339" s="18"/>
      <c r="G339" s="18"/>
      <c r="H339" s="491"/>
      <c r="I339" s="1"/>
      <c r="J339" s="1"/>
      <c r="K339" s="11"/>
      <c r="L339" s="21"/>
      <c r="M339" s="483"/>
      <c r="N339" s="21"/>
      <c r="O339" s="483"/>
      <c r="P339" s="301"/>
      <c r="Q339" s="21"/>
      <c r="R339" s="21"/>
      <c r="S339" s="491"/>
      <c r="T339" s="21"/>
      <c r="U339" s="21"/>
      <c r="V339" s="1"/>
      <c r="W339" s="1"/>
      <c r="X339" s="10"/>
      <c r="Y339" s="653"/>
    </row>
    <row r="340" spans="6:25" x14ac:dyDescent="0.2">
      <c r="F340" s="18"/>
      <c r="G340" s="18"/>
      <c r="H340" s="491"/>
      <c r="I340" s="1"/>
      <c r="J340" s="1"/>
      <c r="K340" s="11"/>
      <c r="L340" s="21"/>
      <c r="M340" s="483"/>
      <c r="N340" s="21"/>
      <c r="O340" s="483"/>
      <c r="P340" s="301"/>
      <c r="Q340" s="21"/>
      <c r="R340" s="21"/>
      <c r="S340" s="491"/>
      <c r="T340" s="21"/>
      <c r="U340" s="21"/>
      <c r="V340" s="1"/>
      <c r="W340" s="1"/>
      <c r="X340" s="10"/>
      <c r="Y340" s="653"/>
    </row>
    <row r="341" spans="6:25" x14ac:dyDescent="0.2">
      <c r="F341" s="18"/>
      <c r="G341" s="18"/>
      <c r="H341" s="491"/>
      <c r="I341" s="1"/>
      <c r="J341" s="1"/>
      <c r="K341" s="11"/>
      <c r="L341" s="21"/>
      <c r="M341" s="483"/>
      <c r="N341" s="21"/>
      <c r="O341" s="483"/>
      <c r="P341" s="301"/>
      <c r="Q341" s="21"/>
      <c r="R341" s="21"/>
      <c r="S341" s="491"/>
      <c r="T341" s="21"/>
      <c r="U341" s="21"/>
      <c r="V341" s="1"/>
      <c r="W341" s="1"/>
      <c r="X341" s="10"/>
      <c r="Y341" s="653"/>
    </row>
    <row r="342" spans="6:25" x14ac:dyDescent="0.2">
      <c r="F342" s="18"/>
      <c r="G342" s="18"/>
      <c r="H342" s="491"/>
      <c r="I342" s="1"/>
      <c r="J342" s="1"/>
      <c r="K342" s="11"/>
      <c r="L342" s="21"/>
      <c r="M342" s="483"/>
      <c r="N342" s="21"/>
      <c r="O342" s="483"/>
      <c r="P342" s="301"/>
      <c r="Q342" s="21"/>
      <c r="R342" s="21"/>
      <c r="S342" s="491"/>
      <c r="T342" s="21"/>
      <c r="U342" s="21"/>
      <c r="V342" s="1"/>
      <c r="W342" s="1"/>
      <c r="X342" s="10"/>
      <c r="Y342" s="653"/>
    </row>
    <row r="343" spans="6:25" x14ac:dyDescent="0.2">
      <c r="F343" s="18"/>
      <c r="G343" s="18"/>
      <c r="H343" s="491"/>
      <c r="I343" s="1"/>
      <c r="J343" s="1"/>
      <c r="K343" s="11"/>
      <c r="L343" s="21"/>
      <c r="M343" s="483"/>
      <c r="N343" s="21"/>
      <c r="O343" s="483"/>
      <c r="P343" s="301"/>
      <c r="Q343" s="21"/>
      <c r="R343" s="21"/>
      <c r="S343" s="491"/>
      <c r="T343" s="21"/>
      <c r="U343" s="21"/>
      <c r="V343" s="1"/>
      <c r="W343" s="1"/>
      <c r="X343" s="10"/>
      <c r="Y343" s="653"/>
    </row>
    <row r="344" spans="6:25" x14ac:dyDescent="0.2">
      <c r="F344" s="18"/>
      <c r="G344" s="18"/>
      <c r="H344" s="491"/>
      <c r="I344" s="1"/>
      <c r="J344" s="1"/>
      <c r="K344" s="11"/>
      <c r="L344" s="21"/>
      <c r="M344" s="483"/>
      <c r="N344" s="21"/>
      <c r="O344" s="483"/>
      <c r="P344" s="301"/>
      <c r="Q344" s="21"/>
      <c r="R344" s="21"/>
      <c r="S344" s="491"/>
      <c r="T344" s="21"/>
      <c r="U344" s="21"/>
      <c r="V344" s="1"/>
      <c r="W344" s="1"/>
      <c r="X344" s="10"/>
      <c r="Y344" s="653"/>
    </row>
    <row r="345" spans="6:25" x14ac:dyDescent="0.2">
      <c r="F345" s="18"/>
      <c r="G345" s="18"/>
      <c r="H345" s="491"/>
      <c r="I345" s="1"/>
      <c r="J345" s="1"/>
      <c r="K345" s="11"/>
      <c r="L345" s="21"/>
      <c r="M345" s="483"/>
      <c r="N345" s="21"/>
      <c r="O345" s="483"/>
      <c r="P345" s="301"/>
      <c r="Q345" s="21"/>
      <c r="R345" s="21"/>
      <c r="S345" s="491"/>
      <c r="T345" s="21"/>
      <c r="U345" s="21"/>
      <c r="V345" s="1"/>
      <c r="W345" s="1"/>
      <c r="X345" s="10"/>
      <c r="Y345" s="653"/>
    </row>
    <row r="346" spans="6:25" x14ac:dyDescent="0.2">
      <c r="F346" s="18"/>
      <c r="G346" s="18"/>
      <c r="H346" s="491"/>
      <c r="I346" s="1"/>
      <c r="J346" s="1"/>
      <c r="K346" s="11"/>
      <c r="L346" s="21"/>
      <c r="M346" s="483"/>
      <c r="N346" s="21"/>
      <c r="O346" s="483"/>
      <c r="P346" s="301"/>
      <c r="Q346" s="21"/>
      <c r="R346" s="21"/>
      <c r="S346" s="491"/>
      <c r="T346" s="21"/>
      <c r="U346" s="21"/>
      <c r="V346" s="1"/>
      <c r="W346" s="1"/>
      <c r="X346" s="10"/>
      <c r="Y346" s="653"/>
    </row>
    <row r="347" spans="6:25" x14ac:dyDescent="0.2">
      <c r="F347" s="18"/>
      <c r="G347" s="18"/>
      <c r="H347" s="491"/>
      <c r="I347" s="1"/>
      <c r="J347" s="1"/>
      <c r="K347" s="11"/>
      <c r="L347" s="21"/>
      <c r="M347" s="483"/>
      <c r="N347" s="21"/>
      <c r="O347" s="483"/>
      <c r="P347" s="301"/>
      <c r="Q347" s="21"/>
      <c r="R347" s="21"/>
      <c r="S347" s="491"/>
      <c r="T347" s="21"/>
      <c r="U347" s="21"/>
      <c r="V347" s="1"/>
      <c r="W347" s="1"/>
      <c r="X347" s="10"/>
      <c r="Y347" s="653"/>
    </row>
    <row r="348" spans="6:25" x14ac:dyDescent="0.2">
      <c r="F348" s="18"/>
      <c r="G348" s="18"/>
      <c r="H348" s="491"/>
      <c r="I348" s="1"/>
      <c r="J348" s="1"/>
      <c r="K348" s="11"/>
      <c r="L348" s="21"/>
      <c r="M348" s="483"/>
      <c r="N348" s="21"/>
      <c r="O348" s="483"/>
      <c r="P348" s="301"/>
      <c r="Q348" s="21"/>
      <c r="R348" s="21"/>
      <c r="S348" s="491"/>
      <c r="T348" s="21"/>
      <c r="U348" s="21"/>
      <c r="V348" s="1"/>
      <c r="W348" s="1"/>
      <c r="X348" s="10"/>
      <c r="Y348" s="653"/>
    </row>
    <row r="349" spans="6:25" x14ac:dyDescent="0.2">
      <c r="F349" s="18"/>
      <c r="G349" s="18"/>
      <c r="H349" s="491"/>
      <c r="I349" s="1"/>
      <c r="J349" s="1"/>
      <c r="K349" s="11"/>
      <c r="L349" s="21"/>
      <c r="M349" s="483"/>
      <c r="N349" s="21"/>
      <c r="O349" s="483"/>
      <c r="P349" s="301"/>
      <c r="Q349" s="21"/>
      <c r="R349" s="21"/>
      <c r="S349" s="491"/>
      <c r="T349" s="21"/>
      <c r="U349" s="21"/>
      <c r="V349" s="1"/>
      <c r="W349" s="1"/>
      <c r="X349" s="10"/>
      <c r="Y349" s="653"/>
    </row>
    <row r="350" spans="6:25" x14ac:dyDescent="0.2">
      <c r="F350" s="18"/>
      <c r="G350" s="18"/>
      <c r="H350" s="491"/>
      <c r="I350" s="1"/>
      <c r="J350" s="1"/>
      <c r="K350" s="11"/>
      <c r="L350" s="21"/>
      <c r="M350" s="483"/>
      <c r="N350" s="21"/>
      <c r="O350" s="483"/>
      <c r="P350" s="301"/>
      <c r="Q350" s="21"/>
      <c r="R350" s="21"/>
      <c r="S350" s="491"/>
      <c r="T350" s="21"/>
      <c r="U350" s="21"/>
      <c r="V350" s="1"/>
      <c r="W350" s="1"/>
      <c r="X350" s="10"/>
      <c r="Y350" s="653"/>
    </row>
    <row r="351" spans="6:25" x14ac:dyDescent="0.2">
      <c r="F351" s="18"/>
      <c r="G351" s="18"/>
      <c r="H351" s="491"/>
      <c r="I351" s="1"/>
      <c r="J351" s="1"/>
      <c r="K351" s="11"/>
      <c r="L351" s="21"/>
      <c r="M351" s="483"/>
      <c r="N351" s="21"/>
      <c r="O351" s="483"/>
      <c r="P351" s="301"/>
      <c r="Q351" s="21"/>
      <c r="R351" s="21"/>
      <c r="S351" s="491"/>
      <c r="T351" s="21"/>
      <c r="U351" s="21"/>
      <c r="V351" s="1"/>
      <c r="W351" s="1"/>
      <c r="X351" s="10"/>
      <c r="Y351" s="653"/>
    </row>
    <row r="352" spans="6:25" x14ac:dyDescent="0.2">
      <c r="F352" s="18"/>
      <c r="G352" s="18"/>
      <c r="H352" s="491"/>
      <c r="I352" s="1"/>
      <c r="J352" s="1"/>
      <c r="K352" s="11"/>
      <c r="L352" s="21"/>
      <c r="M352" s="483"/>
      <c r="N352" s="21"/>
      <c r="O352" s="483"/>
      <c r="P352" s="301"/>
      <c r="Q352" s="21"/>
      <c r="R352" s="21"/>
      <c r="S352" s="491"/>
      <c r="T352" s="21"/>
      <c r="U352" s="21"/>
      <c r="V352" s="1"/>
      <c r="W352" s="1"/>
      <c r="X352" s="10"/>
      <c r="Y352" s="653"/>
    </row>
    <row r="353" spans="6:25" x14ac:dyDescent="0.2">
      <c r="F353" s="18"/>
      <c r="G353" s="18"/>
      <c r="H353" s="491"/>
      <c r="I353" s="1"/>
      <c r="J353" s="1"/>
      <c r="K353" s="11"/>
      <c r="L353" s="21"/>
      <c r="M353" s="483"/>
      <c r="N353" s="21"/>
      <c r="O353" s="483"/>
      <c r="P353" s="301"/>
      <c r="Q353" s="21"/>
      <c r="R353" s="21"/>
      <c r="S353" s="491"/>
      <c r="T353" s="21"/>
      <c r="U353" s="21"/>
      <c r="V353" s="1"/>
      <c r="W353" s="1"/>
      <c r="X353" s="10"/>
      <c r="Y353" s="653"/>
    </row>
    <row r="354" spans="6:25" x14ac:dyDescent="0.2">
      <c r="F354" s="18"/>
      <c r="G354" s="18"/>
      <c r="H354" s="491"/>
      <c r="I354" s="1"/>
      <c r="J354" s="1"/>
      <c r="K354" s="11"/>
      <c r="L354" s="21"/>
      <c r="M354" s="483"/>
      <c r="N354" s="21"/>
      <c r="O354" s="483"/>
      <c r="P354" s="301"/>
      <c r="Q354" s="21"/>
      <c r="R354" s="21"/>
      <c r="S354" s="491"/>
      <c r="T354" s="21"/>
      <c r="U354" s="21"/>
      <c r="V354" s="1"/>
      <c r="W354" s="1"/>
      <c r="X354" s="10"/>
      <c r="Y354" s="653"/>
    </row>
    <row r="355" spans="6:25" x14ac:dyDescent="0.2">
      <c r="F355" s="18"/>
      <c r="G355" s="18"/>
      <c r="H355" s="491"/>
      <c r="I355" s="1"/>
      <c r="J355" s="1"/>
      <c r="K355" s="11"/>
      <c r="L355" s="21"/>
      <c r="M355" s="483"/>
      <c r="N355" s="21"/>
      <c r="O355" s="483"/>
      <c r="P355" s="301"/>
      <c r="Q355" s="21"/>
      <c r="R355" s="21"/>
      <c r="S355" s="491"/>
      <c r="T355" s="21"/>
      <c r="U355" s="21"/>
      <c r="V355" s="1"/>
      <c r="W355" s="1"/>
      <c r="X355" s="10"/>
      <c r="Y355" s="653"/>
    </row>
    <row r="356" spans="6:25" x14ac:dyDescent="0.2">
      <c r="F356" s="18"/>
      <c r="G356" s="18"/>
      <c r="H356" s="491"/>
      <c r="I356" s="1"/>
      <c r="J356" s="1"/>
      <c r="K356" s="11"/>
      <c r="L356" s="21"/>
      <c r="M356" s="483"/>
      <c r="N356" s="21"/>
      <c r="O356" s="483"/>
      <c r="P356" s="301"/>
      <c r="Q356" s="21"/>
      <c r="R356" s="21"/>
      <c r="S356" s="491"/>
      <c r="T356" s="21"/>
      <c r="U356" s="21"/>
      <c r="V356" s="1"/>
      <c r="W356" s="1"/>
      <c r="X356" s="10"/>
      <c r="Y356" s="653"/>
    </row>
    <row r="357" spans="6:25" x14ac:dyDescent="0.2">
      <c r="F357" s="18"/>
      <c r="G357" s="18"/>
      <c r="H357" s="491"/>
      <c r="I357" s="1"/>
      <c r="J357" s="1"/>
      <c r="K357" s="11"/>
      <c r="L357" s="21"/>
      <c r="M357" s="483"/>
      <c r="N357" s="21"/>
      <c r="O357" s="483"/>
      <c r="P357" s="301"/>
      <c r="Q357" s="21"/>
      <c r="R357" s="21"/>
      <c r="S357" s="491"/>
      <c r="T357" s="21"/>
      <c r="U357" s="21"/>
      <c r="V357" s="1"/>
      <c r="W357" s="1"/>
      <c r="X357" s="10"/>
      <c r="Y357" s="653"/>
    </row>
    <row r="358" spans="6:25" x14ac:dyDescent="0.2">
      <c r="F358" s="18"/>
      <c r="G358" s="18"/>
      <c r="H358" s="491"/>
      <c r="I358" s="1"/>
      <c r="J358" s="1"/>
      <c r="K358" s="11"/>
      <c r="L358" s="21"/>
      <c r="M358" s="483"/>
      <c r="N358" s="21"/>
      <c r="O358" s="483"/>
      <c r="P358" s="301"/>
      <c r="Q358" s="21"/>
      <c r="R358" s="21"/>
      <c r="S358" s="491"/>
      <c r="T358" s="21"/>
      <c r="U358" s="21"/>
      <c r="V358" s="1"/>
      <c r="W358" s="1"/>
      <c r="X358" s="10"/>
      <c r="Y358" s="653"/>
    </row>
    <row r="359" spans="6:25" x14ac:dyDescent="0.2">
      <c r="F359" s="18"/>
      <c r="G359" s="18"/>
      <c r="H359" s="491"/>
      <c r="I359" s="1"/>
      <c r="J359" s="1"/>
      <c r="K359" s="11"/>
      <c r="L359" s="21"/>
      <c r="M359" s="483"/>
      <c r="N359" s="21"/>
      <c r="O359" s="483"/>
      <c r="P359" s="301"/>
      <c r="Q359" s="21"/>
      <c r="R359" s="21"/>
      <c r="S359" s="491"/>
      <c r="T359" s="21"/>
      <c r="U359" s="21"/>
      <c r="V359" s="1"/>
      <c r="W359" s="1"/>
      <c r="X359" s="10"/>
      <c r="Y359" s="653"/>
    </row>
    <row r="360" spans="6:25" x14ac:dyDescent="0.2">
      <c r="F360" s="18"/>
      <c r="G360" s="18"/>
      <c r="H360" s="491"/>
      <c r="I360" s="1"/>
      <c r="J360" s="1"/>
      <c r="K360" s="11"/>
      <c r="L360" s="21"/>
      <c r="M360" s="483"/>
      <c r="N360" s="21"/>
      <c r="O360" s="483"/>
      <c r="P360" s="301"/>
      <c r="Q360" s="21"/>
      <c r="R360" s="21"/>
      <c r="S360" s="491"/>
      <c r="T360" s="21"/>
      <c r="U360" s="21"/>
      <c r="V360" s="1"/>
      <c r="W360" s="1"/>
      <c r="X360" s="10"/>
      <c r="Y360" s="653"/>
    </row>
    <row r="361" spans="6:25" x14ac:dyDescent="0.2">
      <c r="F361" s="18"/>
      <c r="G361" s="18"/>
      <c r="H361" s="491"/>
      <c r="I361" s="1"/>
      <c r="J361" s="1"/>
      <c r="K361" s="11"/>
      <c r="L361" s="21"/>
      <c r="M361" s="483"/>
      <c r="N361" s="21"/>
      <c r="O361" s="483"/>
      <c r="P361" s="301"/>
      <c r="Q361" s="21"/>
      <c r="R361" s="21"/>
      <c r="S361" s="491"/>
      <c r="T361" s="21"/>
      <c r="U361" s="21"/>
      <c r="V361" s="1"/>
      <c r="W361" s="1"/>
      <c r="X361" s="10"/>
      <c r="Y361" s="653"/>
    </row>
    <row r="362" spans="6:25" x14ac:dyDescent="0.2">
      <c r="F362" s="18"/>
      <c r="G362" s="18"/>
      <c r="H362" s="491"/>
      <c r="I362" s="1"/>
      <c r="J362" s="1"/>
      <c r="K362" s="11"/>
      <c r="L362" s="21"/>
      <c r="M362" s="483"/>
      <c r="N362" s="21"/>
      <c r="O362" s="483"/>
      <c r="P362" s="301"/>
      <c r="Q362" s="21"/>
      <c r="R362" s="21"/>
      <c r="S362" s="491"/>
      <c r="T362" s="21"/>
      <c r="U362" s="21"/>
      <c r="V362" s="1"/>
      <c r="W362" s="1"/>
      <c r="X362" s="10"/>
      <c r="Y362" s="653"/>
    </row>
    <row r="363" spans="6:25" x14ac:dyDescent="0.2">
      <c r="F363" s="18"/>
      <c r="G363" s="18"/>
      <c r="H363" s="491"/>
      <c r="I363" s="1"/>
      <c r="J363" s="1"/>
      <c r="K363" s="11"/>
      <c r="L363" s="21"/>
      <c r="M363" s="483"/>
      <c r="N363" s="21"/>
      <c r="O363" s="483"/>
      <c r="P363" s="301"/>
      <c r="Q363" s="21"/>
      <c r="R363" s="21"/>
      <c r="S363" s="491"/>
      <c r="T363" s="21"/>
      <c r="U363" s="21"/>
      <c r="V363" s="1"/>
      <c r="W363" s="1"/>
      <c r="X363" s="10"/>
      <c r="Y363" s="653"/>
    </row>
    <row r="364" spans="6:25" x14ac:dyDescent="0.2">
      <c r="F364" s="18"/>
      <c r="G364" s="18"/>
      <c r="H364" s="491"/>
      <c r="I364" s="1"/>
      <c r="J364" s="1"/>
      <c r="K364" s="11"/>
      <c r="L364" s="21"/>
      <c r="M364" s="483"/>
      <c r="N364" s="21"/>
      <c r="O364" s="483"/>
      <c r="P364" s="301"/>
      <c r="Q364" s="21"/>
      <c r="R364" s="21"/>
      <c r="S364" s="491"/>
      <c r="T364" s="21"/>
      <c r="U364" s="21"/>
      <c r="V364" s="1"/>
      <c r="W364" s="1"/>
      <c r="X364" s="10"/>
      <c r="Y364" s="653"/>
    </row>
    <row r="365" spans="6:25" x14ac:dyDescent="0.2">
      <c r="F365" s="18"/>
      <c r="G365" s="18"/>
      <c r="H365" s="491"/>
      <c r="I365" s="1"/>
      <c r="J365" s="1"/>
      <c r="K365" s="11"/>
      <c r="L365" s="21"/>
      <c r="M365" s="483"/>
      <c r="N365" s="21"/>
      <c r="O365" s="483"/>
      <c r="P365" s="301"/>
      <c r="Q365" s="21"/>
      <c r="R365" s="21"/>
      <c r="S365" s="491"/>
      <c r="T365" s="21"/>
      <c r="U365" s="21"/>
      <c r="V365" s="1"/>
      <c r="W365" s="1"/>
      <c r="X365" s="10"/>
      <c r="Y365" s="653"/>
    </row>
    <row r="366" spans="6:25" x14ac:dyDescent="0.2">
      <c r="F366" s="18"/>
      <c r="G366" s="18"/>
      <c r="H366" s="491"/>
      <c r="I366" s="1"/>
      <c r="J366" s="1"/>
      <c r="K366" s="11"/>
      <c r="L366" s="21"/>
      <c r="M366" s="483"/>
      <c r="N366" s="21"/>
      <c r="O366" s="483"/>
      <c r="P366" s="301"/>
      <c r="Q366" s="21"/>
      <c r="R366" s="21"/>
      <c r="S366" s="491"/>
      <c r="T366" s="21"/>
      <c r="U366" s="21"/>
      <c r="V366" s="1"/>
      <c r="W366" s="1"/>
      <c r="X366" s="10"/>
      <c r="Y366" s="653"/>
    </row>
    <row r="367" spans="6:25" x14ac:dyDescent="0.2">
      <c r="F367" s="18"/>
      <c r="G367" s="18"/>
      <c r="H367" s="491"/>
      <c r="I367" s="1"/>
      <c r="J367" s="1"/>
      <c r="K367" s="11"/>
      <c r="L367" s="21"/>
      <c r="M367" s="483"/>
      <c r="N367" s="21"/>
      <c r="O367" s="483"/>
      <c r="P367" s="301"/>
      <c r="Q367" s="21"/>
      <c r="R367" s="21"/>
      <c r="S367" s="491"/>
      <c r="T367" s="21"/>
      <c r="U367" s="21"/>
      <c r="V367" s="1"/>
      <c r="W367" s="1"/>
      <c r="X367" s="10"/>
      <c r="Y367" s="653"/>
    </row>
    <row r="368" spans="6:25" x14ac:dyDescent="0.2">
      <c r="F368" s="18"/>
      <c r="G368" s="18"/>
      <c r="H368" s="491"/>
      <c r="I368" s="1"/>
      <c r="J368" s="1"/>
      <c r="K368" s="11"/>
      <c r="L368" s="21"/>
      <c r="M368" s="483"/>
      <c r="N368" s="21"/>
      <c r="O368" s="483"/>
      <c r="P368" s="301"/>
      <c r="Q368" s="21"/>
      <c r="R368" s="21"/>
      <c r="S368" s="491"/>
      <c r="T368" s="21"/>
      <c r="U368" s="21"/>
      <c r="V368" s="1"/>
      <c r="W368" s="1"/>
      <c r="X368" s="10"/>
      <c r="Y368" s="653"/>
    </row>
    <row r="369" spans="6:25" x14ac:dyDescent="0.2">
      <c r="F369" s="18"/>
      <c r="G369" s="18"/>
      <c r="H369" s="491"/>
      <c r="I369" s="1"/>
      <c r="J369" s="1"/>
      <c r="K369" s="11"/>
      <c r="L369" s="21"/>
      <c r="M369" s="483"/>
      <c r="N369" s="21"/>
      <c r="O369" s="483"/>
      <c r="P369" s="301"/>
      <c r="Q369" s="21"/>
      <c r="R369" s="21"/>
      <c r="S369" s="491"/>
      <c r="T369" s="21"/>
      <c r="U369" s="21"/>
      <c r="V369" s="1"/>
      <c r="W369" s="1"/>
      <c r="X369" s="10"/>
      <c r="Y369" s="653"/>
    </row>
    <row r="370" spans="6:25" x14ac:dyDescent="0.2">
      <c r="F370" s="18"/>
      <c r="G370" s="18"/>
      <c r="H370" s="491"/>
      <c r="I370" s="1"/>
      <c r="J370" s="1"/>
      <c r="K370" s="11"/>
      <c r="L370" s="21"/>
      <c r="M370" s="483"/>
      <c r="N370" s="21"/>
      <c r="O370" s="483"/>
      <c r="P370" s="301"/>
      <c r="Q370" s="21"/>
      <c r="R370" s="21"/>
      <c r="S370" s="491"/>
      <c r="T370" s="21"/>
      <c r="U370" s="21"/>
      <c r="V370" s="1"/>
      <c r="W370" s="1"/>
      <c r="X370" s="10"/>
      <c r="Y370" s="653"/>
    </row>
    <row r="371" spans="6:25" x14ac:dyDescent="0.2">
      <c r="F371" s="18"/>
      <c r="G371" s="18"/>
      <c r="H371" s="491"/>
      <c r="I371" s="1"/>
      <c r="J371" s="1"/>
      <c r="K371" s="11"/>
      <c r="L371" s="21"/>
      <c r="M371" s="483"/>
      <c r="N371" s="21"/>
      <c r="O371" s="483"/>
      <c r="P371" s="301"/>
      <c r="Q371" s="21"/>
      <c r="R371" s="21"/>
      <c r="S371" s="491"/>
      <c r="T371" s="21"/>
      <c r="U371" s="21"/>
      <c r="V371" s="1"/>
      <c r="W371" s="1"/>
      <c r="X371" s="10"/>
      <c r="Y371" s="653"/>
    </row>
    <row r="372" spans="6:25" x14ac:dyDescent="0.2">
      <c r="F372" s="18"/>
      <c r="G372" s="18"/>
      <c r="H372" s="491"/>
      <c r="I372" s="1"/>
      <c r="J372" s="1"/>
      <c r="K372" s="11"/>
      <c r="L372" s="21"/>
      <c r="M372" s="483"/>
      <c r="N372" s="21"/>
      <c r="O372" s="483"/>
      <c r="P372" s="301"/>
      <c r="Q372" s="21"/>
      <c r="R372" s="21"/>
      <c r="S372" s="491"/>
      <c r="T372" s="21"/>
      <c r="U372" s="21"/>
      <c r="V372" s="1"/>
      <c r="W372" s="1"/>
      <c r="X372" s="10"/>
      <c r="Y372" s="653"/>
    </row>
    <row r="373" spans="6:25" x14ac:dyDescent="0.2">
      <c r="F373" s="18"/>
      <c r="G373" s="18"/>
      <c r="H373" s="491"/>
      <c r="I373" s="1"/>
      <c r="J373" s="1"/>
      <c r="K373" s="11"/>
      <c r="L373" s="21"/>
      <c r="M373" s="483"/>
      <c r="N373" s="21"/>
      <c r="O373" s="483"/>
      <c r="P373" s="301"/>
      <c r="Q373" s="21"/>
      <c r="R373" s="21"/>
      <c r="S373" s="491"/>
      <c r="T373" s="21"/>
      <c r="U373" s="21"/>
      <c r="V373" s="1"/>
      <c r="W373" s="1"/>
      <c r="X373" s="10"/>
      <c r="Y373" s="653"/>
    </row>
    <row r="374" spans="6:25" x14ac:dyDescent="0.2">
      <c r="F374" s="18"/>
      <c r="G374" s="18"/>
      <c r="H374" s="491"/>
      <c r="I374" s="1"/>
      <c r="J374" s="1"/>
      <c r="K374" s="11"/>
      <c r="L374" s="21"/>
      <c r="M374" s="483"/>
      <c r="N374" s="21"/>
      <c r="O374" s="483"/>
      <c r="P374" s="301"/>
      <c r="Q374" s="21"/>
      <c r="R374" s="21"/>
      <c r="S374" s="491"/>
      <c r="T374" s="21"/>
      <c r="U374" s="21"/>
      <c r="V374" s="1"/>
      <c r="W374" s="1"/>
      <c r="X374" s="10"/>
      <c r="Y374" s="653"/>
    </row>
    <row r="375" spans="6:25" x14ac:dyDescent="0.2">
      <c r="F375" s="18"/>
      <c r="G375" s="18"/>
      <c r="H375" s="491"/>
      <c r="I375" s="1"/>
      <c r="J375" s="1"/>
      <c r="K375" s="11"/>
      <c r="L375" s="21"/>
      <c r="M375" s="483"/>
      <c r="N375" s="21"/>
      <c r="O375" s="483"/>
      <c r="P375" s="301"/>
      <c r="Q375" s="21"/>
      <c r="R375" s="21"/>
      <c r="S375" s="491"/>
      <c r="T375" s="21"/>
      <c r="U375" s="21"/>
      <c r="V375" s="1"/>
      <c r="W375" s="1"/>
      <c r="X375" s="10"/>
      <c r="Y375" s="653"/>
    </row>
    <row r="376" spans="6:25" x14ac:dyDescent="0.2">
      <c r="F376" s="18"/>
      <c r="G376" s="18"/>
      <c r="H376" s="491"/>
      <c r="I376" s="1"/>
      <c r="J376" s="1"/>
      <c r="K376" s="11"/>
      <c r="L376" s="21"/>
      <c r="M376" s="483"/>
      <c r="N376" s="21"/>
      <c r="O376" s="483"/>
      <c r="P376" s="301"/>
      <c r="Q376" s="21"/>
      <c r="R376" s="21"/>
      <c r="S376" s="491"/>
      <c r="T376" s="21"/>
      <c r="U376" s="21"/>
      <c r="V376" s="1"/>
      <c r="W376" s="1"/>
      <c r="X376" s="10"/>
      <c r="Y376" s="653"/>
    </row>
    <row r="377" spans="6:25" x14ac:dyDescent="0.2">
      <c r="F377" s="18"/>
      <c r="G377" s="18"/>
      <c r="H377" s="491"/>
      <c r="I377" s="1"/>
      <c r="J377" s="1"/>
      <c r="K377" s="11"/>
      <c r="L377" s="21"/>
      <c r="M377" s="483"/>
      <c r="N377" s="21"/>
      <c r="O377" s="483"/>
      <c r="P377" s="301"/>
      <c r="Q377" s="21"/>
      <c r="R377" s="21"/>
      <c r="S377" s="491"/>
      <c r="T377" s="21"/>
      <c r="U377" s="21"/>
      <c r="V377" s="1"/>
      <c r="W377" s="1"/>
      <c r="X377" s="10"/>
      <c r="Y377" s="653"/>
    </row>
    <row r="378" spans="6:25" x14ac:dyDescent="0.2">
      <c r="F378" s="18"/>
      <c r="G378" s="18"/>
      <c r="H378" s="491"/>
      <c r="I378" s="1"/>
      <c r="J378" s="1"/>
      <c r="K378" s="11"/>
      <c r="L378" s="21"/>
      <c r="M378" s="483"/>
      <c r="N378" s="21"/>
      <c r="O378" s="483"/>
      <c r="P378" s="301"/>
      <c r="Q378" s="21"/>
      <c r="R378" s="21"/>
      <c r="S378" s="491"/>
      <c r="T378" s="21"/>
      <c r="U378" s="21"/>
      <c r="V378" s="1"/>
      <c r="W378" s="1"/>
      <c r="X378" s="10"/>
      <c r="Y378" s="653"/>
    </row>
    <row r="379" spans="6:25" x14ac:dyDescent="0.2">
      <c r="F379" s="18"/>
      <c r="G379" s="18"/>
      <c r="H379" s="491"/>
      <c r="I379" s="1"/>
      <c r="J379" s="1"/>
      <c r="K379" s="11"/>
      <c r="L379" s="21"/>
      <c r="M379" s="483"/>
      <c r="N379" s="21"/>
      <c r="O379" s="483"/>
      <c r="P379" s="301"/>
      <c r="Q379" s="21"/>
      <c r="R379" s="21"/>
      <c r="S379" s="491"/>
      <c r="T379" s="21"/>
      <c r="U379" s="21"/>
      <c r="V379" s="1"/>
      <c r="W379" s="1"/>
      <c r="X379" s="10"/>
      <c r="Y379" s="653"/>
    </row>
    <row r="380" spans="6:25" x14ac:dyDescent="0.2">
      <c r="F380" s="18"/>
      <c r="G380" s="18"/>
      <c r="H380" s="491"/>
      <c r="I380" s="1"/>
      <c r="J380" s="1"/>
      <c r="K380" s="11"/>
      <c r="L380" s="21"/>
      <c r="M380" s="483"/>
      <c r="N380" s="21"/>
      <c r="O380" s="483"/>
      <c r="P380" s="301"/>
      <c r="Q380" s="21"/>
      <c r="R380" s="21"/>
      <c r="S380" s="491"/>
      <c r="T380" s="21"/>
      <c r="U380" s="21"/>
      <c r="V380" s="1"/>
      <c r="W380" s="1"/>
      <c r="X380" s="10"/>
      <c r="Y380" s="653"/>
    </row>
    <row r="381" spans="6:25" x14ac:dyDescent="0.2">
      <c r="F381" s="18"/>
      <c r="G381" s="18"/>
      <c r="H381" s="491"/>
      <c r="I381" s="1"/>
      <c r="J381" s="1"/>
      <c r="K381" s="11"/>
      <c r="L381" s="21"/>
      <c r="M381" s="483"/>
      <c r="N381" s="21"/>
      <c r="O381" s="483"/>
      <c r="P381" s="301"/>
      <c r="Q381" s="21"/>
      <c r="R381" s="21"/>
      <c r="S381" s="491"/>
      <c r="T381" s="21"/>
      <c r="U381" s="21"/>
      <c r="V381" s="1"/>
      <c r="W381" s="1"/>
      <c r="X381" s="10"/>
      <c r="Y381" s="653"/>
    </row>
    <row r="382" spans="6:25" x14ac:dyDescent="0.2">
      <c r="F382" s="18"/>
      <c r="G382" s="18"/>
      <c r="H382" s="491"/>
      <c r="I382" s="1"/>
      <c r="J382" s="1"/>
      <c r="K382" s="11"/>
      <c r="L382" s="21"/>
      <c r="M382" s="483"/>
      <c r="N382" s="21"/>
      <c r="O382" s="483"/>
      <c r="P382" s="301"/>
      <c r="Q382" s="21"/>
      <c r="R382" s="21"/>
      <c r="S382" s="491"/>
      <c r="T382" s="21"/>
      <c r="U382" s="21"/>
      <c r="V382" s="1"/>
      <c r="W382" s="1"/>
      <c r="X382" s="10"/>
      <c r="Y382" s="653"/>
    </row>
    <row r="383" spans="6:25" x14ac:dyDescent="0.2">
      <c r="F383" s="18"/>
      <c r="G383" s="18"/>
      <c r="H383" s="491"/>
      <c r="I383" s="1"/>
      <c r="J383" s="1"/>
      <c r="K383" s="11"/>
      <c r="L383" s="21"/>
      <c r="M383" s="483"/>
      <c r="N383" s="21"/>
      <c r="O383" s="483"/>
      <c r="P383" s="301"/>
      <c r="Q383" s="21"/>
      <c r="R383" s="21"/>
      <c r="S383" s="491"/>
      <c r="T383" s="21"/>
      <c r="U383" s="21"/>
      <c r="V383" s="1"/>
      <c r="W383" s="1"/>
      <c r="X383" s="10"/>
      <c r="Y383" s="653"/>
    </row>
    <row r="384" spans="6:25" x14ac:dyDescent="0.2">
      <c r="F384" s="18"/>
      <c r="G384" s="18"/>
      <c r="H384" s="491"/>
      <c r="I384" s="1"/>
      <c r="J384" s="1"/>
      <c r="K384" s="11"/>
      <c r="L384" s="21"/>
      <c r="M384" s="483"/>
      <c r="N384" s="21"/>
      <c r="O384" s="483"/>
      <c r="P384" s="301"/>
      <c r="Q384" s="21"/>
      <c r="R384" s="21"/>
      <c r="S384" s="491"/>
      <c r="T384" s="21"/>
      <c r="U384" s="21"/>
      <c r="V384" s="1"/>
      <c r="W384" s="1"/>
      <c r="X384" s="10"/>
      <c r="Y384" s="653"/>
    </row>
    <row r="385" spans="6:25" x14ac:dyDescent="0.2">
      <c r="F385" s="18"/>
      <c r="G385" s="18"/>
      <c r="H385" s="491"/>
      <c r="I385" s="1"/>
      <c r="J385" s="1"/>
      <c r="K385" s="11"/>
      <c r="L385" s="21"/>
      <c r="M385" s="483"/>
      <c r="N385" s="21"/>
      <c r="O385" s="483"/>
      <c r="P385" s="301"/>
      <c r="Q385" s="21"/>
      <c r="R385" s="21"/>
      <c r="S385" s="491"/>
      <c r="T385" s="21"/>
      <c r="U385" s="21"/>
      <c r="V385" s="1"/>
      <c r="W385" s="1"/>
      <c r="X385" s="10"/>
      <c r="Y385" s="653"/>
    </row>
    <row r="386" spans="6:25" x14ac:dyDescent="0.2">
      <c r="F386" s="18"/>
      <c r="G386" s="18"/>
      <c r="H386" s="491"/>
      <c r="I386" s="1"/>
      <c r="J386" s="1"/>
      <c r="K386" s="11"/>
      <c r="L386" s="21"/>
      <c r="M386" s="483"/>
      <c r="N386" s="21"/>
      <c r="O386" s="483"/>
      <c r="P386" s="301"/>
      <c r="Q386" s="21"/>
      <c r="R386" s="21"/>
      <c r="S386" s="491"/>
      <c r="T386" s="21"/>
      <c r="U386" s="21"/>
      <c r="V386" s="1"/>
      <c r="W386" s="1"/>
      <c r="X386" s="10"/>
      <c r="Y386" s="653"/>
    </row>
    <row r="387" spans="6:25" x14ac:dyDescent="0.2">
      <c r="F387" s="18"/>
      <c r="G387" s="18"/>
      <c r="H387" s="491"/>
      <c r="I387" s="1"/>
      <c r="J387" s="1"/>
      <c r="K387" s="11"/>
      <c r="L387" s="21"/>
      <c r="M387" s="483"/>
      <c r="N387" s="21"/>
      <c r="O387" s="483"/>
      <c r="P387" s="301"/>
      <c r="Q387" s="21"/>
      <c r="R387" s="21"/>
      <c r="S387" s="491"/>
      <c r="T387" s="21"/>
      <c r="U387" s="21"/>
      <c r="V387" s="1"/>
      <c r="W387" s="1"/>
      <c r="X387" s="10"/>
      <c r="Y387" s="653"/>
    </row>
    <row r="388" spans="6:25" x14ac:dyDescent="0.2">
      <c r="F388" s="18"/>
      <c r="G388" s="18"/>
      <c r="H388" s="491"/>
      <c r="I388" s="1"/>
      <c r="J388" s="1"/>
      <c r="K388" s="11"/>
      <c r="L388" s="21"/>
      <c r="M388" s="483"/>
      <c r="N388" s="21"/>
      <c r="O388" s="483"/>
      <c r="P388" s="301"/>
      <c r="Q388" s="21"/>
      <c r="R388" s="21"/>
      <c r="S388" s="491"/>
      <c r="T388" s="21"/>
      <c r="U388" s="21"/>
      <c r="V388" s="1"/>
      <c r="W388" s="1"/>
      <c r="X388" s="10"/>
      <c r="Y388" s="653"/>
    </row>
    <row r="389" spans="6:25" x14ac:dyDescent="0.2">
      <c r="F389" s="18"/>
      <c r="G389" s="18"/>
      <c r="H389" s="491"/>
      <c r="I389" s="1"/>
      <c r="J389" s="1"/>
      <c r="K389" s="11"/>
      <c r="L389" s="21"/>
      <c r="M389" s="483"/>
      <c r="N389" s="21"/>
      <c r="O389" s="483"/>
      <c r="P389" s="301"/>
      <c r="Q389" s="21"/>
      <c r="R389" s="21"/>
      <c r="S389" s="491"/>
      <c r="T389" s="21"/>
      <c r="U389" s="21"/>
      <c r="V389" s="1"/>
      <c r="W389" s="1"/>
      <c r="X389" s="10"/>
      <c r="Y389" s="653"/>
    </row>
    <row r="390" spans="6:25" x14ac:dyDescent="0.2">
      <c r="F390" s="18"/>
      <c r="G390" s="18"/>
      <c r="H390" s="491"/>
      <c r="I390" s="1"/>
      <c r="J390" s="1"/>
      <c r="K390" s="11"/>
      <c r="L390" s="21"/>
      <c r="M390" s="483"/>
      <c r="N390" s="21"/>
      <c r="O390" s="483"/>
      <c r="P390" s="301"/>
      <c r="Q390" s="21"/>
      <c r="R390" s="21"/>
      <c r="S390" s="491"/>
      <c r="T390" s="21"/>
      <c r="U390" s="21"/>
      <c r="V390" s="1"/>
      <c r="W390" s="1"/>
      <c r="X390" s="10"/>
      <c r="Y390" s="653"/>
    </row>
    <row r="391" spans="6:25" x14ac:dyDescent="0.2">
      <c r="F391" s="18"/>
      <c r="G391" s="18"/>
      <c r="H391" s="491"/>
      <c r="I391" s="1"/>
      <c r="J391" s="1"/>
      <c r="K391" s="11"/>
      <c r="L391" s="21"/>
      <c r="M391" s="483"/>
      <c r="N391" s="21"/>
      <c r="O391" s="483"/>
      <c r="P391" s="301"/>
      <c r="Q391" s="21"/>
      <c r="R391" s="21"/>
      <c r="S391" s="491"/>
      <c r="T391" s="21"/>
      <c r="U391" s="21"/>
      <c r="V391" s="1"/>
      <c r="W391" s="1"/>
      <c r="X391" s="10"/>
      <c r="Y391" s="653"/>
    </row>
    <row r="392" spans="6:25" x14ac:dyDescent="0.2">
      <c r="F392" s="18"/>
      <c r="G392" s="18"/>
      <c r="H392" s="491"/>
      <c r="I392" s="1"/>
      <c r="J392" s="1"/>
      <c r="K392" s="11"/>
      <c r="L392" s="21"/>
      <c r="M392" s="483"/>
      <c r="N392" s="21"/>
      <c r="O392" s="483"/>
      <c r="P392" s="301"/>
      <c r="Q392" s="21"/>
      <c r="R392" s="21"/>
      <c r="S392" s="491"/>
      <c r="T392" s="21"/>
      <c r="U392" s="21"/>
      <c r="V392" s="1"/>
      <c r="W392" s="1"/>
      <c r="X392" s="10"/>
      <c r="Y392" s="653"/>
    </row>
    <row r="393" spans="6:25" x14ac:dyDescent="0.2">
      <c r="F393" s="18"/>
      <c r="G393" s="18"/>
      <c r="H393" s="491"/>
      <c r="I393" s="1"/>
      <c r="J393" s="1"/>
      <c r="K393" s="11"/>
      <c r="L393" s="21"/>
      <c r="M393" s="483"/>
      <c r="N393" s="21"/>
      <c r="O393" s="483"/>
      <c r="P393" s="301"/>
      <c r="Q393" s="21"/>
      <c r="R393" s="21"/>
      <c r="S393" s="491"/>
      <c r="T393" s="21"/>
      <c r="U393" s="21"/>
      <c r="V393" s="1"/>
      <c r="W393" s="1"/>
      <c r="X393" s="10"/>
      <c r="Y393" s="653"/>
    </row>
    <row r="394" spans="6:25" x14ac:dyDescent="0.2">
      <c r="F394" s="18"/>
      <c r="G394" s="18"/>
      <c r="H394" s="491"/>
      <c r="I394" s="1"/>
      <c r="J394" s="1"/>
      <c r="K394" s="11"/>
      <c r="L394" s="21"/>
      <c r="M394" s="483"/>
      <c r="N394" s="21"/>
      <c r="O394" s="483"/>
      <c r="P394" s="301"/>
      <c r="Q394" s="21"/>
      <c r="R394" s="21"/>
      <c r="S394" s="491"/>
      <c r="T394" s="21"/>
      <c r="U394" s="21"/>
      <c r="V394" s="1"/>
      <c r="W394" s="1"/>
      <c r="X394" s="10"/>
      <c r="Y394" s="653"/>
    </row>
    <row r="395" spans="6:25" x14ac:dyDescent="0.2">
      <c r="F395" s="18"/>
      <c r="G395" s="18"/>
      <c r="H395" s="491"/>
      <c r="I395" s="1"/>
      <c r="J395" s="1"/>
      <c r="K395" s="11"/>
      <c r="L395" s="21"/>
      <c r="M395" s="483"/>
      <c r="N395" s="21"/>
      <c r="O395" s="483"/>
      <c r="P395" s="301"/>
      <c r="Q395" s="21"/>
      <c r="R395" s="21"/>
      <c r="S395" s="491"/>
      <c r="T395" s="21"/>
      <c r="U395" s="21"/>
      <c r="V395" s="1"/>
      <c r="W395" s="1"/>
      <c r="X395" s="10"/>
      <c r="Y395" s="653"/>
    </row>
    <row r="396" spans="6:25" x14ac:dyDescent="0.2">
      <c r="F396" s="18"/>
      <c r="G396" s="18"/>
      <c r="H396" s="491"/>
      <c r="I396" s="1"/>
      <c r="J396" s="1"/>
      <c r="K396" s="11"/>
      <c r="L396" s="21"/>
      <c r="M396" s="483"/>
      <c r="N396" s="21"/>
      <c r="O396" s="483"/>
      <c r="P396" s="301"/>
      <c r="Q396" s="21"/>
      <c r="R396" s="21"/>
      <c r="S396" s="491"/>
      <c r="T396" s="21"/>
      <c r="U396" s="21"/>
      <c r="V396" s="1"/>
      <c r="W396" s="1"/>
      <c r="X396" s="10"/>
      <c r="Y396" s="653"/>
    </row>
    <row r="397" spans="6:25" x14ac:dyDescent="0.2">
      <c r="F397" s="18"/>
      <c r="G397" s="18"/>
      <c r="H397" s="491"/>
      <c r="I397" s="1"/>
      <c r="J397" s="1"/>
      <c r="K397" s="11"/>
      <c r="L397" s="21"/>
      <c r="M397" s="483"/>
      <c r="N397" s="21"/>
      <c r="O397" s="483"/>
      <c r="P397" s="301"/>
      <c r="Q397" s="21"/>
      <c r="R397" s="21"/>
      <c r="S397" s="491"/>
      <c r="T397" s="21"/>
      <c r="U397" s="21"/>
      <c r="V397" s="1"/>
      <c r="W397" s="1"/>
      <c r="X397" s="10"/>
      <c r="Y397" s="653"/>
    </row>
    <row r="398" spans="6:25" x14ac:dyDescent="0.2">
      <c r="F398" s="18"/>
      <c r="G398" s="18"/>
      <c r="H398" s="491"/>
      <c r="I398" s="1"/>
      <c r="J398" s="1"/>
      <c r="K398" s="11"/>
      <c r="L398" s="21"/>
      <c r="M398" s="483"/>
      <c r="N398" s="21"/>
      <c r="O398" s="483"/>
      <c r="P398" s="301"/>
      <c r="Q398" s="21"/>
      <c r="R398" s="21"/>
      <c r="S398" s="491"/>
      <c r="T398" s="21"/>
      <c r="U398" s="21"/>
      <c r="V398" s="1"/>
      <c r="W398" s="1"/>
      <c r="X398" s="10"/>
      <c r="Y398" s="653"/>
    </row>
    <row r="399" spans="6:25" x14ac:dyDescent="0.2">
      <c r="F399" s="18"/>
      <c r="G399" s="18"/>
      <c r="H399" s="491"/>
      <c r="I399" s="1"/>
      <c r="J399" s="1"/>
      <c r="K399" s="11"/>
      <c r="L399" s="21"/>
      <c r="M399" s="483"/>
      <c r="N399" s="21"/>
      <c r="O399" s="483"/>
      <c r="P399" s="301"/>
      <c r="Q399" s="21"/>
      <c r="R399" s="21"/>
      <c r="S399" s="491"/>
      <c r="T399" s="21"/>
      <c r="U399" s="21"/>
      <c r="V399" s="1"/>
      <c r="W399" s="1"/>
      <c r="X399" s="10"/>
      <c r="Y399" s="653"/>
    </row>
    <row r="400" spans="6:25" x14ac:dyDescent="0.2">
      <c r="F400" s="18"/>
      <c r="G400" s="18"/>
      <c r="H400" s="491"/>
      <c r="I400" s="1"/>
      <c r="J400" s="1"/>
      <c r="K400" s="11"/>
      <c r="L400" s="21"/>
      <c r="M400" s="483"/>
      <c r="N400" s="21"/>
      <c r="O400" s="483"/>
      <c r="P400" s="301"/>
      <c r="Q400" s="21"/>
      <c r="R400" s="21"/>
      <c r="S400" s="491"/>
      <c r="T400" s="21"/>
      <c r="U400" s="21"/>
      <c r="V400" s="1"/>
      <c r="W400" s="1"/>
      <c r="X400" s="10"/>
      <c r="Y400" s="653"/>
    </row>
    <row r="401" spans="6:25" x14ac:dyDescent="0.2">
      <c r="F401" s="18"/>
      <c r="G401" s="18"/>
      <c r="H401" s="491"/>
      <c r="I401" s="1"/>
      <c r="J401" s="1"/>
      <c r="K401" s="11"/>
      <c r="L401" s="21"/>
      <c r="M401" s="483"/>
      <c r="N401" s="21"/>
      <c r="O401" s="483"/>
      <c r="P401" s="301"/>
      <c r="Q401" s="21"/>
      <c r="R401" s="21"/>
      <c r="S401" s="491"/>
      <c r="T401" s="21"/>
      <c r="U401" s="21"/>
      <c r="V401" s="1"/>
      <c r="W401" s="1"/>
      <c r="X401" s="10"/>
      <c r="Y401" s="653"/>
    </row>
    <row r="402" spans="6:25" x14ac:dyDescent="0.2">
      <c r="F402" s="18"/>
      <c r="G402" s="18"/>
      <c r="H402" s="491"/>
      <c r="I402" s="1"/>
      <c r="J402" s="1"/>
      <c r="K402" s="11"/>
      <c r="L402" s="21"/>
      <c r="M402" s="483"/>
      <c r="N402" s="21"/>
      <c r="O402" s="483"/>
      <c r="P402" s="301"/>
      <c r="Q402" s="21"/>
      <c r="R402" s="21"/>
      <c r="S402" s="491"/>
      <c r="T402" s="21"/>
      <c r="U402" s="21"/>
      <c r="V402" s="1"/>
      <c r="W402" s="1"/>
      <c r="X402" s="10"/>
      <c r="Y402" s="653"/>
    </row>
    <row r="403" spans="6:25" x14ac:dyDescent="0.2">
      <c r="F403" s="18"/>
      <c r="G403" s="18"/>
      <c r="H403" s="491"/>
      <c r="I403" s="1"/>
      <c r="J403" s="1"/>
      <c r="K403" s="11"/>
      <c r="L403" s="21"/>
      <c r="M403" s="483"/>
      <c r="N403" s="21"/>
      <c r="O403" s="483"/>
      <c r="P403" s="301"/>
      <c r="Q403" s="21"/>
      <c r="R403" s="21"/>
      <c r="S403" s="491"/>
      <c r="T403" s="21"/>
      <c r="U403" s="21"/>
      <c r="V403" s="1"/>
      <c r="W403" s="1"/>
      <c r="X403" s="10"/>
      <c r="Y403" s="653"/>
    </row>
    <row r="404" spans="6:25" x14ac:dyDescent="0.2">
      <c r="F404" s="18"/>
      <c r="G404" s="18"/>
      <c r="H404" s="491"/>
      <c r="I404" s="1"/>
      <c r="J404" s="1"/>
      <c r="K404" s="11"/>
      <c r="L404" s="21"/>
      <c r="M404" s="483"/>
      <c r="N404" s="21"/>
      <c r="O404" s="483"/>
      <c r="P404" s="301"/>
      <c r="Q404" s="21"/>
      <c r="R404" s="21"/>
      <c r="S404" s="491"/>
      <c r="T404" s="21"/>
      <c r="U404" s="21"/>
      <c r="V404" s="1"/>
      <c r="W404" s="1"/>
      <c r="X404" s="10"/>
      <c r="Y404" s="653"/>
    </row>
    <row r="405" spans="6:25" x14ac:dyDescent="0.2">
      <c r="F405" s="18"/>
      <c r="G405" s="18"/>
      <c r="H405" s="491"/>
      <c r="I405" s="1"/>
      <c r="J405" s="1"/>
      <c r="K405" s="11"/>
      <c r="L405" s="21"/>
      <c r="M405" s="483"/>
      <c r="N405" s="21"/>
      <c r="O405" s="483"/>
      <c r="P405" s="301"/>
      <c r="Q405" s="21"/>
      <c r="R405" s="21"/>
      <c r="S405" s="491"/>
      <c r="T405" s="21"/>
      <c r="U405" s="21"/>
      <c r="V405" s="1"/>
      <c r="W405" s="1"/>
      <c r="X405" s="10"/>
      <c r="Y405" s="653"/>
    </row>
    <row r="406" spans="6:25" x14ac:dyDescent="0.2">
      <c r="F406" s="18"/>
      <c r="G406" s="18"/>
      <c r="H406" s="491"/>
      <c r="I406" s="1"/>
      <c r="J406" s="1"/>
      <c r="K406" s="11"/>
      <c r="L406" s="21"/>
      <c r="M406" s="483"/>
      <c r="N406" s="21"/>
      <c r="O406" s="483"/>
      <c r="P406" s="301"/>
      <c r="Q406" s="21"/>
      <c r="R406" s="21"/>
      <c r="S406" s="491"/>
      <c r="T406" s="21"/>
      <c r="U406" s="21"/>
      <c r="V406" s="1"/>
      <c r="W406" s="1"/>
      <c r="X406" s="10"/>
      <c r="Y406" s="653"/>
    </row>
    <row r="407" spans="6:25" x14ac:dyDescent="0.2">
      <c r="F407" s="18"/>
      <c r="G407" s="18"/>
      <c r="H407" s="491"/>
      <c r="I407" s="1"/>
      <c r="J407" s="1"/>
      <c r="K407" s="11"/>
      <c r="L407" s="21"/>
      <c r="M407" s="483"/>
      <c r="N407" s="21"/>
      <c r="O407" s="483"/>
      <c r="P407" s="301"/>
      <c r="Q407" s="21"/>
      <c r="R407" s="21"/>
      <c r="S407" s="491"/>
      <c r="T407" s="21"/>
      <c r="U407" s="21"/>
      <c r="V407" s="1"/>
      <c r="W407" s="1"/>
      <c r="X407" s="10"/>
      <c r="Y407" s="653"/>
    </row>
    <row r="408" spans="6:25" x14ac:dyDescent="0.2">
      <c r="F408" s="18"/>
      <c r="G408" s="18"/>
      <c r="H408" s="491"/>
      <c r="I408" s="1"/>
      <c r="J408" s="1"/>
      <c r="K408" s="11"/>
      <c r="L408" s="21"/>
      <c r="M408" s="483"/>
      <c r="N408" s="21"/>
      <c r="O408" s="483"/>
      <c r="P408" s="301"/>
      <c r="Q408" s="21"/>
      <c r="R408" s="21"/>
      <c r="S408" s="491"/>
      <c r="T408" s="21"/>
      <c r="U408" s="21"/>
      <c r="V408" s="1"/>
      <c r="W408" s="1"/>
      <c r="X408" s="10"/>
      <c r="Y408" s="653"/>
    </row>
    <row r="409" spans="6:25" x14ac:dyDescent="0.2">
      <c r="F409" s="18"/>
      <c r="G409" s="18"/>
      <c r="H409" s="491"/>
      <c r="I409" s="1"/>
      <c r="J409" s="1"/>
      <c r="K409" s="11"/>
      <c r="L409" s="21"/>
      <c r="M409" s="483"/>
      <c r="N409" s="21"/>
      <c r="O409" s="483"/>
      <c r="P409" s="301"/>
      <c r="Q409" s="21"/>
      <c r="R409" s="21"/>
      <c r="S409" s="491"/>
      <c r="T409" s="21"/>
      <c r="U409" s="21"/>
      <c r="V409" s="1"/>
      <c r="W409" s="1"/>
      <c r="X409" s="10"/>
      <c r="Y409" s="653"/>
    </row>
    <row r="410" spans="6:25" x14ac:dyDescent="0.2">
      <c r="F410" s="18"/>
      <c r="G410" s="18"/>
      <c r="H410" s="491"/>
      <c r="I410" s="1"/>
      <c r="J410" s="1"/>
      <c r="K410" s="11"/>
      <c r="L410" s="21"/>
      <c r="M410" s="483"/>
      <c r="N410" s="21"/>
      <c r="O410" s="483"/>
      <c r="P410" s="301"/>
      <c r="Q410" s="21"/>
      <c r="R410" s="21"/>
      <c r="S410" s="491"/>
      <c r="T410" s="21"/>
      <c r="U410" s="21"/>
      <c r="V410" s="1"/>
      <c r="W410" s="1"/>
      <c r="X410" s="10"/>
      <c r="Y410" s="653"/>
    </row>
    <row r="411" spans="6:25" x14ac:dyDescent="0.2">
      <c r="F411" s="18"/>
      <c r="G411" s="18"/>
      <c r="H411" s="491"/>
      <c r="I411" s="1"/>
      <c r="J411" s="1"/>
      <c r="K411" s="11"/>
      <c r="L411" s="21"/>
      <c r="M411" s="483"/>
      <c r="N411" s="21"/>
      <c r="O411" s="483"/>
      <c r="P411" s="301"/>
      <c r="Q411" s="21"/>
      <c r="R411" s="21"/>
      <c r="S411" s="491"/>
      <c r="T411" s="21"/>
      <c r="U411" s="21"/>
      <c r="V411" s="1"/>
      <c r="W411" s="1"/>
      <c r="X411" s="10"/>
      <c r="Y411" s="653"/>
    </row>
    <row r="412" spans="6:25" x14ac:dyDescent="0.2">
      <c r="F412" s="18"/>
      <c r="G412" s="18"/>
      <c r="H412" s="491"/>
      <c r="I412" s="1"/>
      <c r="J412" s="1"/>
      <c r="K412" s="11"/>
      <c r="L412" s="21"/>
      <c r="M412" s="483"/>
      <c r="N412" s="21"/>
      <c r="O412" s="483"/>
      <c r="P412" s="301"/>
      <c r="Q412" s="21"/>
      <c r="R412" s="21"/>
      <c r="S412" s="491"/>
      <c r="T412" s="21"/>
      <c r="U412" s="21"/>
      <c r="V412" s="1"/>
      <c r="W412" s="1"/>
      <c r="X412" s="10"/>
      <c r="Y412" s="653"/>
    </row>
    <row r="413" spans="6:25" x14ac:dyDescent="0.2">
      <c r="F413" s="18"/>
      <c r="G413" s="18"/>
      <c r="H413" s="491"/>
      <c r="I413" s="1"/>
      <c r="J413" s="1"/>
      <c r="K413" s="11"/>
      <c r="L413" s="21"/>
      <c r="M413" s="483"/>
      <c r="N413" s="21"/>
      <c r="O413" s="483"/>
      <c r="P413" s="301"/>
      <c r="Q413" s="21"/>
      <c r="R413" s="21"/>
      <c r="S413" s="491"/>
      <c r="T413" s="21"/>
      <c r="U413" s="21"/>
      <c r="V413" s="1"/>
      <c r="W413" s="1"/>
      <c r="X413" s="10"/>
      <c r="Y413" s="653"/>
    </row>
    <row r="414" spans="6:25" x14ac:dyDescent="0.2">
      <c r="F414" s="18"/>
      <c r="G414" s="18"/>
      <c r="H414" s="491"/>
      <c r="I414" s="1"/>
      <c r="J414" s="1"/>
      <c r="K414" s="11"/>
      <c r="L414" s="21"/>
      <c r="M414" s="483"/>
      <c r="N414" s="21"/>
      <c r="O414" s="483"/>
      <c r="P414" s="301"/>
      <c r="Q414" s="21"/>
      <c r="R414" s="21"/>
      <c r="S414" s="491"/>
      <c r="T414" s="21"/>
      <c r="U414" s="21"/>
      <c r="V414" s="1"/>
      <c r="W414" s="1"/>
      <c r="X414" s="10"/>
      <c r="Y414" s="653"/>
    </row>
    <row r="415" spans="6:25" x14ac:dyDescent="0.2">
      <c r="F415" s="18"/>
      <c r="G415" s="18"/>
      <c r="H415" s="491"/>
      <c r="I415" s="1"/>
      <c r="J415" s="1"/>
      <c r="K415" s="11"/>
      <c r="L415" s="21"/>
      <c r="M415" s="483"/>
      <c r="N415" s="21"/>
      <c r="O415" s="483"/>
      <c r="P415" s="301"/>
      <c r="Q415" s="21"/>
      <c r="R415" s="21"/>
      <c r="S415" s="491"/>
      <c r="T415" s="21"/>
      <c r="U415" s="21"/>
      <c r="V415" s="1"/>
      <c r="W415" s="1"/>
      <c r="X415" s="10"/>
      <c r="Y415" s="653"/>
    </row>
    <row r="416" spans="6:25" x14ac:dyDescent="0.2">
      <c r="F416" s="18"/>
      <c r="G416" s="18"/>
      <c r="H416" s="491"/>
      <c r="I416" s="1"/>
      <c r="J416" s="1"/>
      <c r="K416" s="11"/>
      <c r="L416" s="21"/>
      <c r="M416" s="483"/>
      <c r="N416" s="21"/>
      <c r="O416" s="483"/>
      <c r="P416" s="301"/>
      <c r="Q416" s="21"/>
      <c r="R416" s="21"/>
      <c r="S416" s="491"/>
      <c r="T416" s="21"/>
      <c r="U416" s="21"/>
      <c r="V416" s="1"/>
      <c r="W416" s="1"/>
      <c r="X416" s="10"/>
      <c r="Y416" s="653"/>
    </row>
    <row r="417" spans="6:25" x14ac:dyDescent="0.2">
      <c r="F417" s="18"/>
      <c r="G417" s="18"/>
      <c r="H417" s="491"/>
      <c r="I417" s="1"/>
      <c r="J417" s="1"/>
      <c r="K417" s="11"/>
      <c r="L417" s="21"/>
      <c r="M417" s="483"/>
      <c r="N417" s="21"/>
      <c r="O417" s="483"/>
      <c r="P417" s="301"/>
      <c r="Q417" s="21"/>
      <c r="R417" s="21"/>
      <c r="S417" s="491"/>
      <c r="T417" s="21"/>
      <c r="U417" s="21"/>
      <c r="V417" s="1"/>
      <c r="W417" s="1"/>
      <c r="X417" s="10"/>
      <c r="Y417" s="653"/>
    </row>
    <row r="418" spans="6:25" x14ac:dyDescent="0.2">
      <c r="F418" s="18"/>
      <c r="G418" s="18"/>
      <c r="H418" s="491"/>
      <c r="I418" s="1"/>
      <c r="J418" s="1"/>
      <c r="K418" s="11"/>
      <c r="L418" s="21"/>
      <c r="M418" s="483"/>
      <c r="N418" s="21"/>
      <c r="O418" s="483"/>
      <c r="P418" s="301"/>
      <c r="Q418" s="21"/>
      <c r="R418" s="21"/>
      <c r="S418" s="491"/>
      <c r="T418" s="21"/>
      <c r="U418" s="21"/>
      <c r="V418" s="1"/>
      <c r="W418" s="1"/>
      <c r="X418" s="10"/>
      <c r="Y418" s="653"/>
    </row>
    <row r="419" spans="6:25" x14ac:dyDescent="0.2">
      <c r="F419" s="18"/>
      <c r="G419" s="18"/>
      <c r="H419" s="491"/>
      <c r="I419" s="1"/>
      <c r="J419" s="1"/>
      <c r="K419" s="11"/>
      <c r="L419" s="21"/>
      <c r="M419" s="483"/>
      <c r="N419" s="21"/>
      <c r="O419" s="483"/>
      <c r="P419" s="301"/>
      <c r="Q419" s="21"/>
      <c r="R419" s="21"/>
      <c r="S419" s="491"/>
      <c r="T419" s="21"/>
      <c r="U419" s="21"/>
      <c r="V419" s="1"/>
      <c r="W419" s="1"/>
      <c r="X419" s="10"/>
      <c r="Y419" s="653"/>
    </row>
    <row r="420" spans="6:25" x14ac:dyDescent="0.2">
      <c r="F420" s="18"/>
      <c r="G420" s="18"/>
      <c r="H420" s="491"/>
      <c r="I420" s="1"/>
      <c r="J420" s="1"/>
      <c r="K420" s="11"/>
      <c r="L420" s="21"/>
      <c r="M420" s="483"/>
      <c r="N420" s="21"/>
      <c r="O420" s="483"/>
      <c r="P420" s="301"/>
      <c r="Q420" s="21"/>
      <c r="R420" s="21"/>
      <c r="S420" s="491"/>
      <c r="T420" s="21"/>
      <c r="U420" s="21"/>
      <c r="V420" s="1"/>
      <c r="W420" s="1"/>
      <c r="X420" s="10"/>
      <c r="Y420" s="653"/>
    </row>
    <row r="421" spans="6:25" x14ac:dyDescent="0.2">
      <c r="F421" s="18"/>
      <c r="G421" s="18"/>
      <c r="H421" s="491"/>
      <c r="I421" s="1"/>
      <c r="J421" s="1"/>
      <c r="K421" s="11"/>
      <c r="L421" s="21"/>
      <c r="M421" s="483"/>
      <c r="N421" s="21"/>
      <c r="O421" s="483"/>
      <c r="P421" s="301"/>
      <c r="Q421" s="21"/>
      <c r="R421" s="21"/>
      <c r="S421" s="491"/>
      <c r="T421" s="21"/>
      <c r="U421" s="21"/>
      <c r="V421" s="1"/>
      <c r="W421" s="1"/>
      <c r="X421" s="10"/>
      <c r="Y421" s="653"/>
    </row>
    <row r="422" spans="6:25" x14ac:dyDescent="0.2">
      <c r="F422" s="18"/>
      <c r="G422" s="18"/>
      <c r="H422" s="491"/>
      <c r="I422" s="1"/>
      <c r="J422" s="1"/>
      <c r="K422" s="11"/>
      <c r="L422" s="21"/>
      <c r="M422" s="483"/>
      <c r="N422" s="21"/>
      <c r="O422" s="483"/>
      <c r="P422" s="301"/>
      <c r="Q422" s="21"/>
      <c r="R422" s="21"/>
      <c r="S422" s="491"/>
      <c r="T422" s="21"/>
      <c r="U422" s="21"/>
      <c r="V422" s="1"/>
      <c r="W422" s="1"/>
      <c r="X422" s="10"/>
      <c r="Y422" s="653"/>
    </row>
    <row r="423" spans="6:25" x14ac:dyDescent="0.2">
      <c r="F423" s="18"/>
      <c r="G423" s="18"/>
      <c r="H423" s="491"/>
      <c r="I423" s="1"/>
      <c r="J423" s="1"/>
      <c r="K423" s="11"/>
      <c r="L423" s="21"/>
      <c r="M423" s="483"/>
      <c r="N423" s="21"/>
      <c r="O423" s="483"/>
      <c r="P423" s="301"/>
      <c r="Q423" s="21"/>
      <c r="R423" s="21"/>
      <c r="S423" s="491"/>
      <c r="T423" s="21"/>
      <c r="U423" s="21"/>
      <c r="V423" s="1"/>
      <c r="W423" s="1"/>
      <c r="X423" s="10"/>
      <c r="Y423" s="653"/>
    </row>
    <row r="424" spans="6:25" x14ac:dyDescent="0.2">
      <c r="F424" s="18"/>
      <c r="G424" s="18"/>
      <c r="H424" s="491"/>
      <c r="I424" s="1"/>
      <c r="J424" s="1"/>
      <c r="K424" s="11"/>
      <c r="L424" s="21"/>
      <c r="M424" s="483"/>
      <c r="N424" s="21"/>
      <c r="O424" s="483"/>
      <c r="P424" s="301"/>
      <c r="Q424" s="21"/>
      <c r="R424" s="21"/>
      <c r="S424" s="491"/>
      <c r="T424" s="21"/>
      <c r="U424" s="21"/>
      <c r="V424" s="1"/>
      <c r="W424" s="1"/>
      <c r="X424" s="10"/>
      <c r="Y424" s="653"/>
    </row>
    <row r="425" spans="6:25" x14ac:dyDescent="0.2">
      <c r="F425" s="18"/>
      <c r="G425" s="18"/>
      <c r="H425" s="491"/>
      <c r="I425" s="1"/>
      <c r="J425" s="1"/>
      <c r="K425" s="11"/>
      <c r="L425" s="21"/>
      <c r="M425" s="483"/>
      <c r="N425" s="21"/>
      <c r="O425" s="483"/>
      <c r="P425" s="301"/>
      <c r="Q425" s="21"/>
      <c r="R425" s="21"/>
      <c r="S425" s="491"/>
      <c r="T425" s="21"/>
      <c r="U425" s="21"/>
      <c r="V425" s="1"/>
      <c r="W425" s="1"/>
      <c r="X425" s="10"/>
      <c r="Y425" s="653"/>
    </row>
    <row r="426" spans="6:25" x14ac:dyDescent="0.2">
      <c r="F426" s="18"/>
      <c r="G426" s="18"/>
      <c r="H426" s="491"/>
      <c r="I426" s="1"/>
      <c r="J426" s="1"/>
      <c r="K426" s="11"/>
      <c r="L426" s="21"/>
      <c r="M426" s="483"/>
      <c r="N426" s="21"/>
      <c r="O426" s="483"/>
      <c r="P426" s="301"/>
      <c r="Q426" s="21"/>
      <c r="R426" s="21"/>
      <c r="S426" s="491"/>
      <c r="T426" s="21"/>
      <c r="U426" s="21"/>
      <c r="V426" s="1"/>
      <c r="W426" s="1"/>
      <c r="X426" s="10"/>
      <c r="Y426" s="653"/>
    </row>
    <row r="427" spans="6:25" x14ac:dyDescent="0.2">
      <c r="F427" s="18"/>
      <c r="G427" s="18"/>
      <c r="H427" s="491"/>
      <c r="I427" s="1"/>
      <c r="J427" s="1"/>
      <c r="K427" s="11"/>
      <c r="L427" s="21"/>
      <c r="M427" s="483"/>
      <c r="N427" s="21"/>
      <c r="O427" s="483"/>
      <c r="P427" s="301"/>
      <c r="Q427" s="21"/>
      <c r="R427" s="21"/>
      <c r="S427" s="491"/>
      <c r="T427" s="21"/>
      <c r="U427" s="21"/>
      <c r="V427" s="1"/>
      <c r="W427" s="1"/>
      <c r="X427" s="10"/>
      <c r="Y427" s="653"/>
    </row>
    <row r="428" spans="6:25" x14ac:dyDescent="0.2">
      <c r="F428" s="19"/>
      <c r="G428" s="19"/>
    </row>
    <row r="429" spans="6:25" x14ac:dyDescent="0.2">
      <c r="F429" s="19"/>
      <c r="G429" s="19"/>
    </row>
    <row r="430" spans="6:25" x14ac:dyDescent="0.2">
      <c r="F430" s="19"/>
      <c r="G430" s="19"/>
    </row>
    <row r="431" spans="6:25" x14ac:dyDescent="0.2">
      <c r="F431" s="19"/>
      <c r="G431" s="19"/>
    </row>
    <row r="432" spans="6:25" x14ac:dyDescent="0.2">
      <c r="F432" s="19"/>
      <c r="G432" s="19"/>
    </row>
    <row r="433" spans="6:7" x14ac:dyDescent="0.2">
      <c r="F433" s="19"/>
      <c r="G433" s="19"/>
    </row>
    <row r="434" spans="6:7" x14ac:dyDescent="0.2">
      <c r="F434" s="19"/>
      <c r="G434" s="19"/>
    </row>
    <row r="435" spans="6:7" x14ac:dyDescent="0.2">
      <c r="F435" s="19"/>
      <c r="G435" s="19"/>
    </row>
    <row r="436" spans="6:7" x14ac:dyDescent="0.2">
      <c r="F436" s="19"/>
      <c r="G436" s="19"/>
    </row>
    <row r="437" spans="6:7" x14ac:dyDescent="0.2">
      <c r="F437" s="19"/>
      <c r="G437" s="19"/>
    </row>
    <row r="438" spans="6:7" x14ac:dyDescent="0.2">
      <c r="F438" s="19"/>
      <c r="G438" s="19"/>
    </row>
    <row r="439" spans="6:7" x14ac:dyDescent="0.2">
      <c r="F439" s="19"/>
      <c r="G439" s="19"/>
    </row>
    <row r="440" spans="6:7" x14ac:dyDescent="0.2">
      <c r="F440" s="19"/>
      <c r="G440" s="19"/>
    </row>
    <row r="441" spans="6:7" x14ac:dyDescent="0.2">
      <c r="F441" s="19"/>
      <c r="G441" s="19"/>
    </row>
    <row r="442" spans="6:7" x14ac:dyDescent="0.2">
      <c r="F442" s="19"/>
      <c r="G442" s="19"/>
    </row>
    <row r="443" spans="6:7" x14ac:dyDescent="0.2">
      <c r="F443" s="19"/>
      <c r="G443" s="19"/>
    </row>
    <row r="444" spans="6:7" x14ac:dyDescent="0.2">
      <c r="F444" s="19"/>
      <c r="G444" s="19"/>
    </row>
    <row r="445" spans="6:7" x14ac:dyDescent="0.2">
      <c r="F445" s="19"/>
      <c r="G445" s="19"/>
    </row>
    <row r="446" spans="6:7" x14ac:dyDescent="0.2">
      <c r="F446" s="19"/>
      <c r="G446" s="19"/>
    </row>
    <row r="447" spans="6:7" x14ac:dyDescent="0.2">
      <c r="F447" s="19"/>
      <c r="G447" s="19"/>
    </row>
    <row r="448" spans="6:7" x14ac:dyDescent="0.2">
      <c r="F448" s="19"/>
      <c r="G448" s="19"/>
    </row>
    <row r="449" spans="6:7" x14ac:dyDescent="0.2">
      <c r="F449" s="19"/>
      <c r="G449" s="19"/>
    </row>
    <row r="450" spans="6:7" x14ac:dyDescent="0.2">
      <c r="F450" s="19"/>
      <c r="G450" s="19"/>
    </row>
    <row r="451" spans="6:7" x14ac:dyDescent="0.2">
      <c r="F451" s="19"/>
      <c r="G451" s="19"/>
    </row>
    <row r="452" spans="6:7" x14ac:dyDescent="0.2">
      <c r="F452" s="19"/>
      <c r="G452" s="19"/>
    </row>
    <row r="453" spans="6:7" x14ac:dyDescent="0.2">
      <c r="F453" s="19"/>
      <c r="G453" s="19"/>
    </row>
    <row r="454" spans="6:7" x14ac:dyDescent="0.2">
      <c r="F454" s="19"/>
      <c r="G454" s="19"/>
    </row>
    <row r="455" spans="6:7" x14ac:dyDescent="0.2">
      <c r="F455" s="19"/>
      <c r="G455" s="19"/>
    </row>
    <row r="456" spans="6:7" x14ac:dyDescent="0.2">
      <c r="F456" s="19"/>
      <c r="G456" s="19"/>
    </row>
    <row r="457" spans="6:7" x14ac:dyDescent="0.2">
      <c r="F457" s="19"/>
      <c r="G457" s="19"/>
    </row>
    <row r="458" spans="6:7" x14ac:dyDescent="0.2">
      <c r="F458" s="19"/>
      <c r="G458" s="19"/>
    </row>
    <row r="459" spans="6:7" x14ac:dyDescent="0.2">
      <c r="F459" s="19"/>
      <c r="G459" s="19"/>
    </row>
    <row r="460" spans="6:7" x14ac:dyDescent="0.2">
      <c r="F460" s="19"/>
      <c r="G460" s="19"/>
    </row>
    <row r="461" spans="6:7" x14ac:dyDescent="0.2">
      <c r="F461" s="19"/>
      <c r="G461" s="19"/>
    </row>
    <row r="462" spans="6:7" x14ac:dyDescent="0.2">
      <c r="F462" s="19"/>
      <c r="G462" s="19"/>
    </row>
    <row r="463" spans="6:7" x14ac:dyDescent="0.2">
      <c r="F463" s="19"/>
      <c r="G463" s="19"/>
    </row>
    <row r="464" spans="6:7" x14ac:dyDescent="0.2">
      <c r="F464" s="19"/>
      <c r="G464" s="19"/>
    </row>
    <row r="465" spans="6:7" x14ac:dyDescent="0.2">
      <c r="F465" s="19"/>
      <c r="G465" s="19"/>
    </row>
    <row r="466" spans="6:7" x14ac:dyDescent="0.2">
      <c r="F466" s="19"/>
      <c r="G466" s="19"/>
    </row>
    <row r="467" spans="6:7" x14ac:dyDescent="0.2">
      <c r="F467" s="19"/>
      <c r="G467" s="19"/>
    </row>
    <row r="468" spans="6:7" x14ac:dyDescent="0.2">
      <c r="F468" s="19"/>
      <c r="G468" s="19"/>
    </row>
    <row r="469" spans="6:7" x14ac:dyDescent="0.2">
      <c r="F469" s="19"/>
      <c r="G469" s="19"/>
    </row>
    <row r="470" spans="6:7" x14ac:dyDescent="0.2">
      <c r="F470" s="19"/>
      <c r="G470" s="19"/>
    </row>
    <row r="471" spans="6:7" x14ac:dyDescent="0.2">
      <c r="F471" s="19"/>
      <c r="G471" s="19"/>
    </row>
    <row r="472" spans="6:7" x14ac:dyDescent="0.2">
      <c r="F472" s="19"/>
      <c r="G472" s="19"/>
    </row>
    <row r="473" spans="6:7" x14ac:dyDescent="0.2">
      <c r="F473" s="19"/>
      <c r="G473" s="19"/>
    </row>
    <row r="474" spans="6:7" x14ac:dyDescent="0.2">
      <c r="F474" s="19"/>
      <c r="G474" s="19"/>
    </row>
    <row r="475" spans="6:7" x14ac:dyDescent="0.2">
      <c r="F475" s="19"/>
      <c r="G475" s="19"/>
    </row>
    <row r="476" spans="6:7" x14ac:dyDescent="0.2">
      <c r="F476" s="19"/>
      <c r="G476" s="19"/>
    </row>
    <row r="477" spans="6:7" x14ac:dyDescent="0.2">
      <c r="F477" s="19"/>
      <c r="G477" s="19"/>
    </row>
    <row r="478" spans="6:7" x14ac:dyDescent="0.2">
      <c r="F478" s="19"/>
      <c r="G478" s="19"/>
    </row>
    <row r="479" spans="6:7" x14ac:dyDescent="0.2">
      <c r="F479" s="19"/>
      <c r="G479" s="19"/>
    </row>
    <row r="480" spans="6:7" x14ac:dyDescent="0.2">
      <c r="F480" s="19"/>
      <c r="G480" s="19"/>
    </row>
    <row r="481" spans="6:7" x14ac:dyDescent="0.2">
      <c r="F481" s="19"/>
      <c r="G481" s="19"/>
    </row>
    <row r="482" spans="6:7" x14ac:dyDescent="0.2">
      <c r="F482" s="19"/>
      <c r="G482" s="19"/>
    </row>
    <row r="483" spans="6:7" x14ac:dyDescent="0.2">
      <c r="F483" s="19"/>
      <c r="G483" s="19"/>
    </row>
    <row r="484" spans="6:7" x14ac:dyDescent="0.2">
      <c r="F484" s="19"/>
      <c r="G484" s="19"/>
    </row>
    <row r="485" spans="6:7" x14ac:dyDescent="0.2">
      <c r="F485" s="19"/>
      <c r="G485" s="19"/>
    </row>
    <row r="486" spans="6:7" x14ac:dyDescent="0.2">
      <c r="F486" s="19"/>
      <c r="G486" s="19"/>
    </row>
    <row r="487" spans="6:7" x14ac:dyDescent="0.2">
      <c r="F487" s="19"/>
      <c r="G487" s="19"/>
    </row>
    <row r="488" spans="6:7" x14ac:dyDescent="0.2">
      <c r="F488" s="19"/>
      <c r="G488" s="19"/>
    </row>
    <row r="489" spans="6:7" x14ac:dyDescent="0.2">
      <c r="F489" s="19"/>
      <c r="G489" s="19"/>
    </row>
    <row r="490" spans="6:7" x14ac:dyDescent="0.2">
      <c r="F490" s="19"/>
      <c r="G490" s="19"/>
    </row>
    <row r="491" spans="6:7" x14ac:dyDescent="0.2">
      <c r="F491" s="19"/>
      <c r="G491" s="19"/>
    </row>
    <row r="492" spans="6:7" x14ac:dyDescent="0.2">
      <c r="F492" s="19"/>
      <c r="G492" s="19"/>
    </row>
    <row r="493" spans="6:7" x14ac:dyDescent="0.2">
      <c r="F493" s="19"/>
      <c r="G493" s="19"/>
    </row>
    <row r="494" spans="6:7" x14ac:dyDescent="0.2">
      <c r="F494" s="19"/>
      <c r="G494" s="19"/>
    </row>
    <row r="495" spans="6:7" x14ac:dyDescent="0.2">
      <c r="F495" s="19"/>
      <c r="G495" s="19"/>
    </row>
    <row r="496" spans="6:7" x14ac:dyDescent="0.2">
      <c r="F496" s="19"/>
      <c r="G496" s="19"/>
    </row>
    <row r="497" spans="6:7" x14ac:dyDescent="0.2">
      <c r="F497" s="19"/>
      <c r="G497" s="19"/>
    </row>
    <row r="498" spans="6:7" x14ac:dyDescent="0.2">
      <c r="F498" s="19"/>
      <c r="G498" s="19"/>
    </row>
    <row r="499" spans="6:7" x14ac:dyDescent="0.2">
      <c r="F499" s="19"/>
      <c r="G499" s="19"/>
    </row>
    <row r="500" spans="6:7" x14ac:dyDescent="0.2">
      <c r="F500" s="19"/>
      <c r="G500" s="19"/>
    </row>
    <row r="501" spans="6:7" x14ac:dyDescent="0.2">
      <c r="F501" s="19"/>
      <c r="G501" s="19"/>
    </row>
    <row r="502" spans="6:7" x14ac:dyDescent="0.2">
      <c r="F502" s="19"/>
      <c r="G502" s="19"/>
    </row>
    <row r="503" spans="6:7" x14ac:dyDescent="0.2">
      <c r="F503" s="19"/>
      <c r="G503" s="19"/>
    </row>
    <row r="504" spans="6:7" x14ac:dyDescent="0.2">
      <c r="F504" s="19"/>
      <c r="G504" s="19"/>
    </row>
    <row r="505" spans="6:7" x14ac:dyDescent="0.2">
      <c r="F505" s="19"/>
      <c r="G505" s="19"/>
    </row>
    <row r="506" spans="6:7" x14ac:dyDescent="0.2">
      <c r="F506" s="19"/>
      <c r="G506" s="19"/>
    </row>
    <row r="507" spans="6:7" x14ac:dyDescent="0.2">
      <c r="F507" s="19"/>
      <c r="G507" s="19"/>
    </row>
    <row r="508" spans="6:7" x14ac:dyDescent="0.2">
      <c r="F508" s="19"/>
      <c r="G508" s="19"/>
    </row>
    <row r="509" spans="6:7" x14ac:dyDescent="0.2">
      <c r="F509" s="19"/>
      <c r="G509" s="19"/>
    </row>
    <row r="510" spans="6:7" x14ac:dyDescent="0.2">
      <c r="F510" s="19"/>
      <c r="G510" s="19"/>
    </row>
    <row r="511" spans="6:7" x14ac:dyDescent="0.2">
      <c r="F511" s="19"/>
      <c r="G511" s="19"/>
    </row>
    <row r="512" spans="6:7" x14ac:dyDescent="0.2">
      <c r="F512" s="19"/>
      <c r="G512" s="19"/>
    </row>
    <row r="513" spans="6:7" x14ac:dyDescent="0.2">
      <c r="F513" s="19"/>
      <c r="G513" s="19"/>
    </row>
    <row r="514" spans="6:7" x14ac:dyDescent="0.2">
      <c r="F514" s="19"/>
      <c r="G514" s="19"/>
    </row>
    <row r="515" spans="6:7" x14ac:dyDescent="0.2">
      <c r="F515" s="19"/>
      <c r="G515" s="19"/>
    </row>
    <row r="516" spans="6:7" x14ac:dyDescent="0.2">
      <c r="F516" s="19"/>
      <c r="G516" s="19"/>
    </row>
    <row r="517" spans="6:7" x14ac:dyDescent="0.2">
      <c r="F517" s="19"/>
      <c r="G517" s="19"/>
    </row>
    <row r="518" spans="6:7" x14ac:dyDescent="0.2">
      <c r="F518" s="19"/>
      <c r="G518" s="19"/>
    </row>
    <row r="519" spans="6:7" x14ac:dyDescent="0.2">
      <c r="F519" s="19"/>
      <c r="G519" s="19"/>
    </row>
    <row r="520" spans="6:7" x14ac:dyDescent="0.2">
      <c r="F520" s="19"/>
      <c r="G520" s="19"/>
    </row>
    <row r="521" spans="6:7" x14ac:dyDescent="0.2">
      <c r="F521" s="19"/>
      <c r="G521" s="19"/>
    </row>
    <row r="522" spans="6:7" x14ac:dyDescent="0.2">
      <c r="F522" s="19"/>
      <c r="G522" s="19"/>
    </row>
    <row r="523" spans="6:7" x14ac:dyDescent="0.2">
      <c r="F523" s="19"/>
      <c r="G523" s="19"/>
    </row>
    <row r="524" spans="6:7" x14ac:dyDescent="0.2">
      <c r="F524" s="19"/>
      <c r="G524" s="19"/>
    </row>
    <row r="525" spans="6:7" x14ac:dyDescent="0.2">
      <c r="F525" s="19"/>
      <c r="G525" s="19"/>
    </row>
    <row r="526" spans="6:7" x14ac:dyDescent="0.2">
      <c r="F526" s="19"/>
      <c r="G526" s="19"/>
    </row>
    <row r="527" spans="6:7" x14ac:dyDescent="0.2">
      <c r="F527" s="19"/>
      <c r="G527" s="19"/>
    </row>
    <row r="528" spans="6:7" x14ac:dyDescent="0.2">
      <c r="F528" s="19"/>
      <c r="G528" s="19"/>
    </row>
    <row r="529" spans="6:7" x14ac:dyDescent="0.2">
      <c r="F529" s="19"/>
      <c r="G529" s="19"/>
    </row>
    <row r="530" spans="6:7" x14ac:dyDescent="0.2">
      <c r="F530" s="19"/>
      <c r="G530" s="19"/>
    </row>
    <row r="531" spans="6:7" x14ac:dyDescent="0.2">
      <c r="F531" s="19"/>
      <c r="G531" s="19"/>
    </row>
    <row r="532" spans="6:7" x14ac:dyDescent="0.2">
      <c r="F532" s="19"/>
      <c r="G532" s="19"/>
    </row>
    <row r="533" spans="6:7" x14ac:dyDescent="0.2">
      <c r="F533" s="19"/>
      <c r="G533" s="19"/>
    </row>
    <row r="534" spans="6:7" x14ac:dyDescent="0.2">
      <c r="F534" s="19"/>
      <c r="G534" s="19"/>
    </row>
    <row r="535" spans="6:7" x14ac:dyDescent="0.2">
      <c r="F535" s="19"/>
      <c r="G535" s="19"/>
    </row>
    <row r="536" spans="6:7" x14ac:dyDescent="0.2">
      <c r="F536" s="19"/>
      <c r="G536" s="19"/>
    </row>
    <row r="537" spans="6:7" x14ac:dyDescent="0.2">
      <c r="F537" s="19"/>
      <c r="G537" s="19"/>
    </row>
    <row r="538" spans="6:7" x14ac:dyDescent="0.2">
      <c r="F538" s="19"/>
      <c r="G538" s="19"/>
    </row>
    <row r="539" spans="6:7" x14ac:dyDescent="0.2">
      <c r="F539" s="19"/>
      <c r="G539" s="19"/>
    </row>
    <row r="540" spans="6:7" x14ac:dyDescent="0.2">
      <c r="F540" s="19"/>
      <c r="G540" s="19"/>
    </row>
    <row r="541" spans="6:7" x14ac:dyDescent="0.2">
      <c r="F541" s="19"/>
      <c r="G541" s="19"/>
    </row>
    <row r="542" spans="6:7" x14ac:dyDescent="0.2">
      <c r="F542" s="19"/>
      <c r="G542" s="19"/>
    </row>
    <row r="543" spans="6:7" x14ac:dyDescent="0.2">
      <c r="F543" s="19"/>
      <c r="G543" s="19"/>
    </row>
    <row r="544" spans="6:7" x14ac:dyDescent="0.2">
      <c r="F544" s="19"/>
      <c r="G544" s="19"/>
    </row>
    <row r="545" spans="6:7" x14ac:dyDescent="0.2">
      <c r="F545" s="19"/>
      <c r="G545" s="19"/>
    </row>
    <row r="546" spans="6:7" x14ac:dyDescent="0.2">
      <c r="F546" s="19"/>
      <c r="G546" s="19"/>
    </row>
    <row r="547" spans="6:7" x14ac:dyDescent="0.2">
      <c r="F547" s="19"/>
      <c r="G547" s="19"/>
    </row>
    <row r="548" spans="6:7" x14ac:dyDescent="0.2">
      <c r="F548" s="19"/>
      <c r="G548" s="19"/>
    </row>
    <row r="549" spans="6:7" x14ac:dyDescent="0.2">
      <c r="F549" s="19"/>
      <c r="G549" s="19"/>
    </row>
    <row r="550" spans="6:7" x14ac:dyDescent="0.2">
      <c r="F550" s="19"/>
      <c r="G550" s="19"/>
    </row>
    <row r="551" spans="6:7" x14ac:dyDescent="0.2">
      <c r="F551" s="19"/>
      <c r="G551" s="19"/>
    </row>
    <row r="552" spans="6:7" x14ac:dyDescent="0.2">
      <c r="F552" s="19"/>
      <c r="G552" s="19"/>
    </row>
    <row r="553" spans="6:7" x14ac:dyDescent="0.2">
      <c r="F553" s="19"/>
      <c r="G553" s="19"/>
    </row>
    <row r="554" spans="6:7" x14ac:dyDescent="0.2">
      <c r="F554" s="19"/>
      <c r="G554" s="19"/>
    </row>
    <row r="555" spans="6:7" x14ac:dyDescent="0.2">
      <c r="F555" s="19"/>
      <c r="G555" s="19"/>
    </row>
    <row r="556" spans="6:7" x14ac:dyDescent="0.2">
      <c r="F556" s="19"/>
      <c r="G556" s="19"/>
    </row>
    <row r="557" spans="6:7" x14ac:dyDescent="0.2">
      <c r="F557" s="19"/>
      <c r="G557" s="19"/>
    </row>
    <row r="558" spans="6:7" x14ac:dyDescent="0.2">
      <c r="F558" s="19"/>
      <c r="G558" s="19"/>
    </row>
    <row r="559" spans="6:7" x14ac:dyDescent="0.2">
      <c r="F559" s="19"/>
      <c r="G559" s="19"/>
    </row>
    <row r="560" spans="6:7" x14ac:dyDescent="0.2">
      <c r="F560" s="19"/>
      <c r="G560" s="19"/>
    </row>
    <row r="561" spans="6:7" x14ac:dyDescent="0.2">
      <c r="F561" s="19"/>
      <c r="G561" s="19"/>
    </row>
    <row r="562" spans="6:7" x14ac:dyDescent="0.2">
      <c r="F562" s="19"/>
      <c r="G562" s="19"/>
    </row>
    <row r="563" spans="6:7" x14ac:dyDescent="0.2">
      <c r="F563" s="19"/>
      <c r="G563" s="19"/>
    </row>
    <row r="564" spans="6:7" x14ac:dyDescent="0.2">
      <c r="F564" s="19"/>
      <c r="G564" s="19"/>
    </row>
    <row r="565" spans="6:7" x14ac:dyDescent="0.2">
      <c r="F565" s="19"/>
      <c r="G565" s="19"/>
    </row>
    <row r="566" spans="6:7" x14ac:dyDescent="0.2">
      <c r="F566" s="19"/>
      <c r="G566" s="19"/>
    </row>
    <row r="567" spans="6:7" x14ac:dyDescent="0.2">
      <c r="F567" s="19"/>
      <c r="G567" s="19"/>
    </row>
    <row r="568" spans="6:7" x14ac:dyDescent="0.2">
      <c r="F568" s="19"/>
      <c r="G568" s="19"/>
    </row>
    <row r="569" spans="6:7" x14ac:dyDescent="0.2">
      <c r="F569" s="19"/>
      <c r="G569" s="19"/>
    </row>
    <row r="570" spans="6:7" x14ac:dyDescent="0.2">
      <c r="F570" s="19"/>
      <c r="G570" s="19"/>
    </row>
    <row r="571" spans="6:7" x14ac:dyDescent="0.2">
      <c r="F571" s="19"/>
      <c r="G571" s="19"/>
    </row>
    <row r="572" spans="6:7" x14ac:dyDescent="0.2">
      <c r="F572" s="19"/>
      <c r="G572" s="19"/>
    </row>
    <row r="573" spans="6:7" x14ac:dyDescent="0.2">
      <c r="F573" s="19"/>
      <c r="G573" s="19"/>
    </row>
    <row r="574" spans="6:7" x14ac:dyDescent="0.2">
      <c r="F574" s="19"/>
      <c r="G574" s="19"/>
    </row>
    <row r="575" spans="6:7" x14ac:dyDescent="0.2">
      <c r="F575" s="19"/>
      <c r="G575" s="19"/>
    </row>
    <row r="576" spans="6:7" x14ac:dyDescent="0.2">
      <c r="F576" s="19"/>
      <c r="G576" s="19"/>
    </row>
    <row r="577" spans="6:7" x14ac:dyDescent="0.2">
      <c r="F577" s="19"/>
      <c r="G577" s="19"/>
    </row>
    <row r="578" spans="6:7" x14ac:dyDescent="0.2">
      <c r="F578" s="19"/>
      <c r="G578" s="19"/>
    </row>
    <row r="579" spans="6:7" x14ac:dyDescent="0.2">
      <c r="F579" s="19"/>
      <c r="G579" s="19"/>
    </row>
    <row r="580" spans="6:7" x14ac:dyDescent="0.2">
      <c r="F580" s="19"/>
      <c r="G580" s="19"/>
    </row>
    <row r="581" spans="6:7" x14ac:dyDescent="0.2">
      <c r="F581" s="19"/>
      <c r="G581" s="19"/>
    </row>
    <row r="582" spans="6:7" x14ac:dyDescent="0.2">
      <c r="F582" s="19"/>
      <c r="G582" s="19"/>
    </row>
    <row r="583" spans="6:7" x14ac:dyDescent="0.2">
      <c r="F583" s="19"/>
      <c r="G583" s="19"/>
    </row>
    <row r="584" spans="6:7" x14ac:dyDescent="0.2">
      <c r="F584" s="19"/>
      <c r="G584" s="19"/>
    </row>
    <row r="585" spans="6:7" x14ac:dyDescent="0.2">
      <c r="F585" s="19"/>
      <c r="G585" s="19"/>
    </row>
    <row r="586" spans="6:7" x14ac:dyDescent="0.2">
      <c r="F586" s="19"/>
      <c r="G586" s="19"/>
    </row>
    <row r="587" spans="6:7" x14ac:dyDescent="0.2">
      <c r="F587" s="19"/>
      <c r="G587" s="19"/>
    </row>
    <row r="588" spans="6:7" x14ac:dyDescent="0.2">
      <c r="F588" s="19"/>
      <c r="G588" s="19"/>
    </row>
    <row r="589" spans="6:7" x14ac:dyDescent="0.2">
      <c r="F589" s="19"/>
      <c r="G589" s="19"/>
    </row>
    <row r="590" spans="6:7" x14ac:dyDescent="0.2">
      <c r="F590" s="19"/>
      <c r="G590" s="19"/>
    </row>
    <row r="591" spans="6:7" x14ac:dyDescent="0.2">
      <c r="F591" s="19"/>
      <c r="G591" s="19"/>
    </row>
    <row r="592" spans="6:7" x14ac:dyDescent="0.2">
      <c r="F592" s="19"/>
      <c r="G592" s="19"/>
    </row>
    <row r="593" spans="6:7" x14ac:dyDescent="0.2">
      <c r="F593" s="19"/>
      <c r="G593" s="19"/>
    </row>
    <row r="594" spans="6:7" x14ac:dyDescent="0.2">
      <c r="F594" s="19"/>
      <c r="G594" s="19"/>
    </row>
    <row r="595" spans="6:7" x14ac:dyDescent="0.2">
      <c r="F595" s="19"/>
      <c r="G595" s="19"/>
    </row>
    <row r="596" spans="6:7" x14ac:dyDescent="0.2">
      <c r="F596" s="19"/>
      <c r="G596" s="19"/>
    </row>
    <row r="597" spans="6:7" x14ac:dyDescent="0.2">
      <c r="F597" s="19"/>
      <c r="G597" s="19"/>
    </row>
    <row r="598" spans="6:7" x14ac:dyDescent="0.2">
      <c r="F598" s="19"/>
      <c r="G598" s="19"/>
    </row>
    <row r="599" spans="6:7" x14ac:dyDescent="0.2">
      <c r="F599" s="19"/>
      <c r="G599" s="19"/>
    </row>
    <row r="600" spans="6:7" x14ac:dyDescent="0.2">
      <c r="F600" s="19"/>
      <c r="G600" s="19"/>
    </row>
    <row r="601" spans="6:7" x14ac:dyDescent="0.2">
      <c r="F601" s="19"/>
      <c r="G601" s="19"/>
    </row>
    <row r="602" spans="6:7" x14ac:dyDescent="0.2">
      <c r="F602" s="19"/>
      <c r="G602" s="19"/>
    </row>
    <row r="603" spans="6:7" x14ac:dyDescent="0.2">
      <c r="F603" s="19"/>
      <c r="G603" s="19"/>
    </row>
    <row r="604" spans="6:7" x14ac:dyDescent="0.2">
      <c r="F604" s="19"/>
      <c r="G604" s="19"/>
    </row>
    <row r="605" spans="6:7" x14ac:dyDescent="0.2">
      <c r="F605" s="19"/>
      <c r="G605" s="19"/>
    </row>
    <row r="606" spans="6:7" x14ac:dyDescent="0.2">
      <c r="F606" s="19"/>
      <c r="G606" s="19"/>
    </row>
    <row r="607" spans="6:7" x14ac:dyDescent="0.2">
      <c r="F607" s="19"/>
      <c r="G607" s="19"/>
    </row>
    <row r="608" spans="6:7" x14ac:dyDescent="0.2">
      <c r="F608" s="19"/>
      <c r="G608" s="19"/>
    </row>
    <row r="609" spans="6:7" x14ac:dyDescent="0.2">
      <c r="F609" s="19"/>
      <c r="G609" s="19"/>
    </row>
    <row r="610" spans="6:7" x14ac:dyDescent="0.2">
      <c r="F610" s="19"/>
      <c r="G610" s="19"/>
    </row>
    <row r="611" spans="6:7" x14ac:dyDescent="0.2">
      <c r="F611" s="19"/>
      <c r="G611" s="19"/>
    </row>
    <row r="612" spans="6:7" x14ac:dyDescent="0.2">
      <c r="F612" s="19"/>
      <c r="G612" s="19"/>
    </row>
    <row r="613" spans="6:7" x14ac:dyDescent="0.2">
      <c r="F613" s="19"/>
      <c r="G613" s="19"/>
    </row>
    <row r="614" spans="6:7" x14ac:dyDescent="0.2">
      <c r="F614" s="19"/>
      <c r="G614" s="19"/>
    </row>
    <row r="615" spans="6:7" x14ac:dyDescent="0.2">
      <c r="F615" s="19"/>
      <c r="G615" s="19"/>
    </row>
    <row r="616" spans="6:7" x14ac:dyDescent="0.2">
      <c r="F616" s="19"/>
      <c r="G616" s="19"/>
    </row>
    <row r="617" spans="6:7" x14ac:dyDescent="0.2">
      <c r="F617" s="19"/>
      <c r="G617" s="19"/>
    </row>
    <row r="618" spans="6:7" x14ac:dyDescent="0.2">
      <c r="F618" s="19"/>
      <c r="G618" s="19"/>
    </row>
    <row r="619" spans="6:7" x14ac:dyDescent="0.2">
      <c r="F619" s="19"/>
      <c r="G619" s="19"/>
    </row>
    <row r="620" spans="6:7" x14ac:dyDescent="0.2">
      <c r="F620" s="19"/>
      <c r="G620" s="19"/>
    </row>
    <row r="621" spans="6:7" x14ac:dyDescent="0.2">
      <c r="F621" s="19"/>
      <c r="G621" s="19"/>
    </row>
    <row r="622" spans="6:7" x14ac:dyDescent="0.2">
      <c r="F622" s="19"/>
      <c r="G622" s="19"/>
    </row>
    <row r="623" spans="6:7" x14ac:dyDescent="0.2">
      <c r="F623" s="19"/>
      <c r="G623" s="19"/>
    </row>
    <row r="624" spans="6:7" x14ac:dyDescent="0.2">
      <c r="F624" s="19"/>
      <c r="G624" s="19"/>
    </row>
    <row r="625" spans="6:7" x14ac:dyDescent="0.2">
      <c r="F625" s="19"/>
      <c r="G625" s="19"/>
    </row>
    <row r="626" spans="6:7" x14ac:dyDescent="0.2">
      <c r="F626" s="19"/>
      <c r="G626" s="19"/>
    </row>
    <row r="627" spans="6:7" x14ac:dyDescent="0.2">
      <c r="F627" s="19"/>
      <c r="G627" s="19"/>
    </row>
    <row r="628" spans="6:7" x14ac:dyDescent="0.2">
      <c r="F628" s="19"/>
      <c r="G628" s="19"/>
    </row>
    <row r="629" spans="6:7" x14ac:dyDescent="0.2">
      <c r="F629" s="19"/>
      <c r="G629" s="19"/>
    </row>
    <row r="630" spans="6:7" x14ac:dyDescent="0.2">
      <c r="F630" s="19"/>
      <c r="G630" s="19"/>
    </row>
    <row r="631" spans="6:7" x14ac:dyDescent="0.2">
      <c r="F631" s="19"/>
      <c r="G631" s="19"/>
    </row>
    <row r="632" spans="6:7" x14ac:dyDescent="0.2">
      <c r="F632" s="19"/>
      <c r="G632" s="19"/>
    </row>
    <row r="633" spans="6:7" x14ac:dyDescent="0.2">
      <c r="F633" s="19"/>
      <c r="G633" s="19"/>
    </row>
    <row r="634" spans="6:7" x14ac:dyDescent="0.2">
      <c r="F634" s="19"/>
      <c r="G634" s="19"/>
    </row>
    <row r="635" spans="6:7" x14ac:dyDescent="0.2">
      <c r="F635" s="19"/>
      <c r="G635" s="19"/>
    </row>
    <row r="636" spans="6:7" x14ac:dyDescent="0.2">
      <c r="F636" s="19"/>
      <c r="G636" s="19"/>
    </row>
    <row r="637" spans="6:7" x14ac:dyDescent="0.2">
      <c r="F637" s="19"/>
      <c r="G637" s="19"/>
    </row>
    <row r="638" spans="6:7" x14ac:dyDescent="0.2">
      <c r="F638" s="19"/>
      <c r="G638" s="19"/>
    </row>
    <row r="639" spans="6:7" x14ac:dyDescent="0.2">
      <c r="F639" s="19"/>
      <c r="G639" s="19"/>
    </row>
    <row r="640" spans="6:7" x14ac:dyDescent="0.2">
      <c r="F640" s="19"/>
      <c r="G640" s="19"/>
    </row>
    <row r="641" spans="6:7" x14ac:dyDescent="0.2">
      <c r="F641" s="19"/>
      <c r="G641" s="19"/>
    </row>
    <row r="642" spans="6:7" x14ac:dyDescent="0.2">
      <c r="F642" s="19"/>
      <c r="G642" s="19"/>
    </row>
    <row r="643" spans="6:7" x14ac:dyDescent="0.2">
      <c r="F643" s="19"/>
      <c r="G643" s="19"/>
    </row>
    <row r="644" spans="6:7" x14ac:dyDescent="0.2">
      <c r="F644" s="19"/>
      <c r="G644" s="19"/>
    </row>
    <row r="645" spans="6:7" x14ac:dyDescent="0.2">
      <c r="F645" s="19"/>
      <c r="G645" s="19"/>
    </row>
    <row r="646" spans="6:7" x14ac:dyDescent="0.2">
      <c r="F646" s="19"/>
      <c r="G646" s="19"/>
    </row>
    <row r="647" spans="6:7" x14ac:dyDescent="0.2">
      <c r="F647" s="19"/>
      <c r="G647" s="19"/>
    </row>
    <row r="648" spans="6:7" x14ac:dyDescent="0.2">
      <c r="F648" s="19"/>
      <c r="G648" s="19"/>
    </row>
    <row r="649" spans="6:7" x14ac:dyDescent="0.2">
      <c r="F649" s="19"/>
      <c r="G649" s="19"/>
    </row>
    <row r="650" spans="6:7" x14ac:dyDescent="0.2">
      <c r="F650" s="19"/>
      <c r="G650" s="19"/>
    </row>
    <row r="651" spans="6:7" x14ac:dyDescent="0.2">
      <c r="F651" s="19"/>
      <c r="G651" s="19"/>
    </row>
    <row r="652" spans="6:7" x14ac:dyDescent="0.2">
      <c r="F652" s="19"/>
      <c r="G652" s="19"/>
    </row>
    <row r="653" spans="6:7" x14ac:dyDescent="0.2">
      <c r="F653" s="19"/>
      <c r="G653" s="19"/>
    </row>
    <row r="654" spans="6:7" x14ac:dyDescent="0.2">
      <c r="F654" s="19"/>
      <c r="G654" s="19"/>
    </row>
    <row r="655" spans="6:7" x14ac:dyDescent="0.2">
      <c r="F655" s="19"/>
      <c r="G655" s="19"/>
    </row>
    <row r="656" spans="6:7" x14ac:dyDescent="0.2">
      <c r="F656" s="19"/>
      <c r="G656" s="19"/>
    </row>
    <row r="657" spans="6:7" x14ac:dyDescent="0.2">
      <c r="F657" s="19"/>
      <c r="G657" s="19"/>
    </row>
    <row r="658" spans="6:7" x14ac:dyDescent="0.2">
      <c r="F658" s="19"/>
      <c r="G658" s="19"/>
    </row>
    <row r="659" spans="6:7" x14ac:dyDescent="0.2">
      <c r="F659" s="19"/>
      <c r="G659" s="19"/>
    </row>
    <row r="660" spans="6:7" x14ac:dyDescent="0.2">
      <c r="F660" s="19"/>
      <c r="G660" s="19"/>
    </row>
    <row r="661" spans="6:7" x14ac:dyDescent="0.2">
      <c r="F661" s="19"/>
      <c r="G661" s="19"/>
    </row>
    <row r="662" spans="6:7" x14ac:dyDescent="0.2">
      <c r="F662" s="19"/>
      <c r="G662" s="19"/>
    </row>
    <row r="663" spans="6:7" x14ac:dyDescent="0.2">
      <c r="F663" s="19"/>
      <c r="G663" s="19"/>
    </row>
    <row r="664" spans="6:7" x14ac:dyDescent="0.2">
      <c r="F664" s="19"/>
      <c r="G664" s="19"/>
    </row>
    <row r="665" spans="6:7" x14ac:dyDescent="0.2">
      <c r="F665" s="19"/>
      <c r="G665" s="19"/>
    </row>
    <row r="666" spans="6:7" x14ac:dyDescent="0.2">
      <c r="F666" s="19"/>
      <c r="G666" s="19"/>
    </row>
    <row r="667" spans="6:7" x14ac:dyDescent="0.2">
      <c r="F667" s="19"/>
      <c r="G667" s="19"/>
    </row>
    <row r="668" spans="6:7" x14ac:dyDescent="0.2">
      <c r="F668" s="19"/>
      <c r="G668" s="19"/>
    </row>
    <row r="669" spans="6:7" x14ac:dyDescent="0.2">
      <c r="F669" s="19"/>
      <c r="G669" s="19"/>
    </row>
    <row r="670" spans="6:7" x14ac:dyDescent="0.2">
      <c r="F670" s="19"/>
      <c r="G670" s="19"/>
    </row>
    <row r="671" spans="6:7" x14ac:dyDescent="0.2">
      <c r="F671" s="19"/>
      <c r="G671" s="19"/>
    </row>
    <row r="672" spans="6:7" x14ac:dyDescent="0.2">
      <c r="F672" s="19"/>
      <c r="G672" s="19"/>
    </row>
    <row r="673" spans="6:7" x14ac:dyDescent="0.2">
      <c r="F673" s="19"/>
      <c r="G673" s="19"/>
    </row>
    <row r="674" spans="6:7" x14ac:dyDescent="0.2">
      <c r="F674" s="19"/>
      <c r="G674" s="19"/>
    </row>
    <row r="675" spans="6:7" x14ac:dyDescent="0.2">
      <c r="F675" s="19"/>
      <c r="G675" s="19"/>
    </row>
    <row r="676" spans="6:7" x14ac:dyDescent="0.2">
      <c r="F676" s="19"/>
      <c r="G676" s="19"/>
    </row>
    <row r="677" spans="6:7" x14ac:dyDescent="0.2">
      <c r="F677" s="19"/>
      <c r="G677" s="19"/>
    </row>
    <row r="678" spans="6:7" x14ac:dyDescent="0.2">
      <c r="F678" s="19"/>
      <c r="G678" s="19"/>
    </row>
    <row r="679" spans="6:7" x14ac:dyDescent="0.2">
      <c r="F679" s="19"/>
      <c r="G679" s="19"/>
    </row>
    <row r="680" spans="6:7" x14ac:dyDescent="0.2">
      <c r="F680" s="19"/>
      <c r="G680" s="19"/>
    </row>
    <row r="681" spans="6:7" x14ac:dyDescent="0.2">
      <c r="F681" s="19"/>
      <c r="G681" s="19"/>
    </row>
    <row r="682" spans="6:7" x14ac:dyDescent="0.2">
      <c r="F682" s="19"/>
      <c r="G682" s="19"/>
    </row>
    <row r="683" spans="6:7" x14ac:dyDescent="0.2">
      <c r="F683" s="19"/>
      <c r="G683" s="19"/>
    </row>
    <row r="684" spans="6:7" x14ac:dyDescent="0.2">
      <c r="F684" s="19"/>
      <c r="G684" s="19"/>
    </row>
    <row r="685" spans="6:7" x14ac:dyDescent="0.2">
      <c r="F685" s="19"/>
      <c r="G685" s="19"/>
    </row>
    <row r="686" spans="6:7" x14ac:dyDescent="0.2">
      <c r="F686" s="19"/>
      <c r="G686" s="19"/>
    </row>
    <row r="687" spans="6:7" x14ac:dyDescent="0.2">
      <c r="F687" s="19"/>
      <c r="G687" s="19"/>
    </row>
    <row r="688" spans="6:7" x14ac:dyDescent="0.2">
      <c r="F688" s="19"/>
      <c r="G688" s="19"/>
    </row>
    <row r="689" spans="6:7" x14ac:dyDescent="0.2">
      <c r="F689" s="19"/>
      <c r="G689" s="19"/>
    </row>
    <row r="690" spans="6:7" x14ac:dyDescent="0.2">
      <c r="F690" s="19"/>
      <c r="G690" s="19"/>
    </row>
    <row r="691" spans="6:7" x14ac:dyDescent="0.2">
      <c r="F691" s="19"/>
      <c r="G691" s="19"/>
    </row>
    <row r="692" spans="6:7" x14ac:dyDescent="0.2">
      <c r="F692" s="19"/>
      <c r="G692" s="19"/>
    </row>
    <row r="693" spans="6:7" x14ac:dyDescent="0.2">
      <c r="F693" s="19"/>
      <c r="G693" s="19"/>
    </row>
    <row r="694" spans="6:7" x14ac:dyDescent="0.2">
      <c r="F694" s="19"/>
      <c r="G694" s="19"/>
    </row>
    <row r="695" spans="6:7" x14ac:dyDescent="0.2">
      <c r="F695" s="19"/>
      <c r="G695" s="19"/>
    </row>
    <row r="696" spans="6:7" x14ac:dyDescent="0.2">
      <c r="F696" s="19"/>
      <c r="G696" s="19"/>
    </row>
    <row r="697" spans="6:7" x14ac:dyDescent="0.2">
      <c r="F697" s="19"/>
      <c r="G697" s="19"/>
    </row>
    <row r="698" spans="6:7" x14ac:dyDescent="0.2">
      <c r="F698" s="19"/>
      <c r="G698" s="19"/>
    </row>
    <row r="699" spans="6:7" x14ac:dyDescent="0.2">
      <c r="F699" s="19"/>
      <c r="G699" s="19"/>
    </row>
    <row r="700" spans="6:7" x14ac:dyDescent="0.2">
      <c r="F700" s="19"/>
      <c r="G700" s="19"/>
    </row>
    <row r="701" spans="6:7" x14ac:dyDescent="0.2">
      <c r="F701" s="19"/>
      <c r="G701" s="19"/>
    </row>
    <row r="702" spans="6:7" x14ac:dyDescent="0.2">
      <c r="F702" s="19"/>
      <c r="G702" s="19"/>
    </row>
    <row r="703" spans="6:7" x14ac:dyDescent="0.2">
      <c r="F703" s="19"/>
      <c r="G703" s="19"/>
    </row>
    <row r="704" spans="6:7" x14ac:dyDescent="0.2">
      <c r="F704" s="19"/>
      <c r="G704" s="19"/>
    </row>
    <row r="705" spans="6:7" x14ac:dyDescent="0.2">
      <c r="F705" s="19"/>
      <c r="G705" s="19"/>
    </row>
    <row r="706" spans="6:7" x14ac:dyDescent="0.2">
      <c r="F706" s="19"/>
      <c r="G706" s="19"/>
    </row>
    <row r="707" spans="6:7" x14ac:dyDescent="0.2">
      <c r="F707" s="19"/>
      <c r="G707" s="19"/>
    </row>
    <row r="708" spans="6:7" x14ac:dyDescent="0.2">
      <c r="F708" s="19"/>
      <c r="G708" s="19"/>
    </row>
    <row r="709" spans="6:7" x14ac:dyDescent="0.2">
      <c r="F709" s="19"/>
      <c r="G709" s="19"/>
    </row>
    <row r="710" spans="6:7" x14ac:dyDescent="0.2">
      <c r="F710" s="19"/>
      <c r="G710" s="19"/>
    </row>
    <row r="711" spans="6:7" x14ac:dyDescent="0.2">
      <c r="F711" s="19"/>
      <c r="G711" s="19"/>
    </row>
    <row r="712" spans="6:7" x14ac:dyDescent="0.2">
      <c r="F712" s="19"/>
      <c r="G712" s="19"/>
    </row>
    <row r="713" spans="6:7" x14ac:dyDescent="0.2">
      <c r="F713" s="19"/>
      <c r="G713" s="19"/>
    </row>
    <row r="714" spans="6:7" x14ac:dyDescent="0.2">
      <c r="F714" s="19"/>
      <c r="G714" s="19"/>
    </row>
    <row r="715" spans="6:7" x14ac:dyDescent="0.2">
      <c r="F715" s="19"/>
      <c r="G715" s="19"/>
    </row>
    <row r="716" spans="6:7" x14ac:dyDescent="0.2">
      <c r="F716" s="19"/>
      <c r="G716" s="19"/>
    </row>
    <row r="717" spans="6:7" x14ac:dyDescent="0.2">
      <c r="F717" s="19"/>
      <c r="G717" s="19"/>
    </row>
    <row r="718" spans="6:7" x14ac:dyDescent="0.2">
      <c r="F718" s="19"/>
      <c r="G718" s="19"/>
    </row>
    <row r="719" spans="6:7" x14ac:dyDescent="0.2">
      <c r="F719" s="19"/>
      <c r="G719" s="19"/>
    </row>
    <row r="720" spans="6:7" x14ac:dyDescent="0.2">
      <c r="F720" s="19"/>
      <c r="G720" s="19"/>
    </row>
    <row r="721" spans="6:7" x14ac:dyDescent="0.2">
      <c r="F721" s="19"/>
      <c r="G721" s="19"/>
    </row>
    <row r="722" spans="6:7" x14ac:dyDescent="0.2">
      <c r="F722" s="19"/>
      <c r="G722" s="19"/>
    </row>
    <row r="723" spans="6:7" x14ac:dyDescent="0.2">
      <c r="F723" s="19"/>
      <c r="G723" s="19"/>
    </row>
    <row r="724" spans="6:7" x14ac:dyDescent="0.2">
      <c r="F724" s="19"/>
      <c r="G724" s="19"/>
    </row>
    <row r="725" spans="6:7" x14ac:dyDescent="0.2">
      <c r="F725" s="19"/>
      <c r="G725" s="19"/>
    </row>
    <row r="726" spans="6:7" x14ac:dyDescent="0.2">
      <c r="F726" s="19"/>
      <c r="G726" s="19"/>
    </row>
    <row r="727" spans="6:7" x14ac:dyDescent="0.2">
      <c r="F727" s="19"/>
      <c r="G727" s="19"/>
    </row>
    <row r="728" spans="6:7" x14ac:dyDescent="0.2">
      <c r="F728" s="19"/>
      <c r="G728" s="19"/>
    </row>
    <row r="729" spans="6:7" x14ac:dyDescent="0.2">
      <c r="F729" s="19"/>
      <c r="G729" s="19"/>
    </row>
    <row r="730" spans="6:7" x14ac:dyDescent="0.2">
      <c r="F730" s="19"/>
      <c r="G730" s="19"/>
    </row>
    <row r="731" spans="6:7" x14ac:dyDescent="0.2">
      <c r="F731" s="19"/>
      <c r="G731" s="19"/>
    </row>
    <row r="732" spans="6:7" x14ac:dyDescent="0.2">
      <c r="F732" s="19"/>
      <c r="G732" s="19"/>
    </row>
    <row r="733" spans="6:7" x14ac:dyDescent="0.2">
      <c r="F733" s="19"/>
      <c r="G733" s="19"/>
    </row>
    <row r="734" spans="6:7" x14ac:dyDescent="0.2">
      <c r="F734" s="19"/>
      <c r="G734" s="19"/>
    </row>
    <row r="735" spans="6:7" x14ac:dyDescent="0.2">
      <c r="F735" s="19"/>
      <c r="G735" s="19"/>
    </row>
    <row r="736" spans="6:7" x14ac:dyDescent="0.2">
      <c r="F736" s="19"/>
      <c r="G736" s="19"/>
    </row>
    <row r="737" spans="6:7" x14ac:dyDescent="0.2">
      <c r="F737" s="19"/>
      <c r="G737" s="19"/>
    </row>
    <row r="738" spans="6:7" x14ac:dyDescent="0.2">
      <c r="F738" s="19"/>
      <c r="G738" s="19"/>
    </row>
    <row r="739" spans="6:7" x14ac:dyDescent="0.2">
      <c r="F739" s="19"/>
      <c r="G739" s="19"/>
    </row>
    <row r="740" spans="6:7" x14ac:dyDescent="0.2">
      <c r="F740" s="19"/>
      <c r="G740" s="19"/>
    </row>
    <row r="741" spans="6:7" x14ac:dyDescent="0.2">
      <c r="F741" s="19"/>
      <c r="G741" s="19"/>
    </row>
    <row r="742" spans="6:7" x14ac:dyDescent="0.2">
      <c r="F742" s="19"/>
      <c r="G742" s="19"/>
    </row>
    <row r="743" spans="6:7" x14ac:dyDescent="0.2">
      <c r="F743" s="19"/>
      <c r="G743" s="19"/>
    </row>
    <row r="744" spans="6:7" x14ac:dyDescent="0.2">
      <c r="F744" s="19"/>
      <c r="G744" s="19"/>
    </row>
    <row r="745" spans="6:7" x14ac:dyDescent="0.2">
      <c r="F745" s="19"/>
      <c r="G745" s="19"/>
    </row>
    <row r="746" spans="6:7" x14ac:dyDescent="0.2">
      <c r="F746" s="19"/>
      <c r="G746" s="19"/>
    </row>
    <row r="747" spans="6:7" x14ac:dyDescent="0.2">
      <c r="F747" s="19"/>
      <c r="G747" s="19"/>
    </row>
    <row r="748" spans="6:7" x14ac:dyDescent="0.2">
      <c r="F748" s="19"/>
      <c r="G748" s="19"/>
    </row>
    <row r="749" spans="6:7" x14ac:dyDescent="0.2">
      <c r="F749" s="19"/>
      <c r="G749" s="19"/>
    </row>
    <row r="750" spans="6:7" x14ac:dyDescent="0.2">
      <c r="F750" s="19"/>
      <c r="G750" s="19"/>
    </row>
    <row r="751" spans="6:7" x14ac:dyDescent="0.2">
      <c r="F751" s="19"/>
      <c r="G751" s="19"/>
    </row>
    <row r="752" spans="6:7" x14ac:dyDescent="0.2">
      <c r="F752" s="19"/>
      <c r="G752" s="19"/>
    </row>
    <row r="753" spans="6:7" x14ac:dyDescent="0.2">
      <c r="F753" s="19"/>
      <c r="G753" s="19"/>
    </row>
    <row r="754" spans="6:7" x14ac:dyDescent="0.2">
      <c r="F754" s="19"/>
      <c r="G754" s="19"/>
    </row>
    <row r="755" spans="6:7" x14ac:dyDescent="0.2">
      <c r="F755" s="19"/>
      <c r="G755" s="19"/>
    </row>
    <row r="756" spans="6:7" x14ac:dyDescent="0.2">
      <c r="F756" s="19"/>
      <c r="G756" s="19"/>
    </row>
    <row r="757" spans="6:7" x14ac:dyDescent="0.2">
      <c r="F757" s="19"/>
      <c r="G757" s="19"/>
    </row>
    <row r="758" spans="6:7" x14ac:dyDescent="0.2">
      <c r="F758" s="19"/>
      <c r="G758" s="19"/>
    </row>
    <row r="759" spans="6:7" x14ac:dyDescent="0.2">
      <c r="F759" s="19"/>
      <c r="G759" s="19"/>
    </row>
    <row r="760" spans="6:7" x14ac:dyDescent="0.2">
      <c r="F760" s="19"/>
      <c r="G760" s="19"/>
    </row>
    <row r="761" spans="6:7" x14ac:dyDescent="0.2">
      <c r="F761" s="19"/>
      <c r="G761" s="19"/>
    </row>
    <row r="762" spans="6:7" x14ac:dyDescent="0.2">
      <c r="F762" s="19"/>
      <c r="G762" s="19"/>
    </row>
    <row r="763" spans="6:7" x14ac:dyDescent="0.2">
      <c r="F763" s="19"/>
      <c r="G763" s="19"/>
    </row>
    <row r="764" spans="6:7" x14ac:dyDescent="0.2">
      <c r="F764" s="19"/>
      <c r="G764" s="19"/>
    </row>
    <row r="765" spans="6:7" x14ac:dyDescent="0.2">
      <c r="F765" s="19"/>
      <c r="G765" s="19"/>
    </row>
    <row r="766" spans="6:7" x14ac:dyDescent="0.2">
      <c r="F766" s="19"/>
      <c r="G766" s="19"/>
    </row>
    <row r="767" spans="6:7" x14ac:dyDescent="0.2">
      <c r="F767" s="19"/>
      <c r="G767" s="19"/>
    </row>
    <row r="768" spans="6:7" x14ac:dyDescent="0.2">
      <c r="F768" s="19"/>
      <c r="G768" s="19"/>
    </row>
    <row r="769" spans="6:7" x14ac:dyDescent="0.2">
      <c r="F769" s="19"/>
      <c r="G769" s="19"/>
    </row>
    <row r="770" spans="6:7" x14ac:dyDescent="0.2">
      <c r="F770" s="19"/>
      <c r="G770" s="19"/>
    </row>
    <row r="771" spans="6:7" x14ac:dyDescent="0.2">
      <c r="F771" s="19"/>
      <c r="G771" s="19"/>
    </row>
    <row r="772" spans="6:7" x14ac:dyDescent="0.2">
      <c r="F772" s="19"/>
      <c r="G772" s="19"/>
    </row>
    <row r="773" spans="6:7" x14ac:dyDescent="0.2">
      <c r="F773" s="19"/>
      <c r="G773" s="19"/>
    </row>
    <row r="774" spans="6:7" x14ac:dyDescent="0.2">
      <c r="F774" s="19"/>
      <c r="G774" s="19"/>
    </row>
    <row r="775" spans="6:7" x14ac:dyDescent="0.2">
      <c r="F775" s="19"/>
      <c r="G775" s="19"/>
    </row>
    <row r="776" spans="6:7" x14ac:dyDescent="0.2">
      <c r="F776" s="19"/>
      <c r="G776" s="19"/>
    </row>
    <row r="777" spans="6:7" x14ac:dyDescent="0.2">
      <c r="F777" s="19"/>
      <c r="G777" s="19"/>
    </row>
    <row r="778" spans="6:7" x14ac:dyDescent="0.2">
      <c r="F778" s="19"/>
      <c r="G778" s="19"/>
    </row>
    <row r="779" spans="6:7" x14ac:dyDescent="0.2">
      <c r="F779" s="19"/>
      <c r="G779" s="19"/>
    </row>
    <row r="780" spans="6:7" x14ac:dyDescent="0.2">
      <c r="F780" s="19"/>
      <c r="G780" s="19"/>
    </row>
    <row r="781" spans="6:7" x14ac:dyDescent="0.2">
      <c r="F781" s="19"/>
      <c r="G781" s="19"/>
    </row>
    <row r="782" spans="6:7" x14ac:dyDescent="0.2">
      <c r="F782" s="19"/>
      <c r="G782" s="19"/>
    </row>
    <row r="783" spans="6:7" x14ac:dyDescent="0.2">
      <c r="F783" s="19"/>
      <c r="G783" s="19"/>
    </row>
    <row r="784" spans="6:7" x14ac:dyDescent="0.2">
      <c r="F784" s="19"/>
      <c r="G784" s="19"/>
    </row>
    <row r="785" spans="6:7" x14ac:dyDescent="0.2">
      <c r="F785" s="19"/>
      <c r="G785" s="19"/>
    </row>
    <row r="786" spans="6:7" x14ac:dyDescent="0.2">
      <c r="F786" s="19"/>
      <c r="G786" s="19"/>
    </row>
    <row r="787" spans="6:7" x14ac:dyDescent="0.2">
      <c r="F787" s="19"/>
      <c r="G787" s="19"/>
    </row>
    <row r="788" spans="6:7" x14ac:dyDescent="0.2">
      <c r="F788" s="19"/>
      <c r="G788" s="19"/>
    </row>
    <row r="789" spans="6:7" x14ac:dyDescent="0.2">
      <c r="F789" s="19"/>
      <c r="G789" s="19"/>
    </row>
    <row r="790" spans="6:7" x14ac:dyDescent="0.2">
      <c r="F790" s="19"/>
      <c r="G790" s="19"/>
    </row>
    <row r="791" spans="6:7" x14ac:dyDescent="0.2">
      <c r="F791" s="19"/>
      <c r="G791" s="19"/>
    </row>
    <row r="792" spans="6:7" x14ac:dyDescent="0.2">
      <c r="F792" s="19"/>
      <c r="G792" s="19"/>
    </row>
    <row r="793" spans="6:7" x14ac:dyDescent="0.2">
      <c r="F793" s="19"/>
      <c r="G793" s="19"/>
    </row>
    <row r="794" spans="6:7" x14ac:dyDescent="0.2">
      <c r="F794" s="19"/>
      <c r="G794" s="19"/>
    </row>
    <row r="795" spans="6:7" x14ac:dyDescent="0.2">
      <c r="F795" s="19"/>
      <c r="G795" s="19"/>
    </row>
    <row r="796" spans="6:7" x14ac:dyDescent="0.2">
      <c r="F796" s="19"/>
      <c r="G796" s="19"/>
    </row>
    <row r="797" spans="6:7" x14ac:dyDescent="0.2">
      <c r="F797" s="19"/>
      <c r="G797" s="19"/>
    </row>
    <row r="798" spans="6:7" x14ac:dyDescent="0.2">
      <c r="F798" s="19"/>
      <c r="G798" s="19"/>
    </row>
    <row r="799" spans="6:7" x14ac:dyDescent="0.2">
      <c r="F799" s="19"/>
      <c r="G799" s="19"/>
    </row>
    <row r="800" spans="6:7" x14ac:dyDescent="0.2">
      <c r="F800" s="19"/>
      <c r="G800" s="19"/>
    </row>
    <row r="801" spans="6:7" x14ac:dyDescent="0.2">
      <c r="F801" s="19"/>
      <c r="G801" s="19"/>
    </row>
    <row r="802" spans="6:7" x14ac:dyDescent="0.2">
      <c r="F802" s="19"/>
      <c r="G802" s="19"/>
    </row>
    <row r="803" spans="6:7" x14ac:dyDescent="0.2">
      <c r="F803" s="19"/>
      <c r="G803" s="19"/>
    </row>
    <row r="804" spans="6:7" x14ac:dyDescent="0.2">
      <c r="F804" s="19"/>
      <c r="G804" s="19"/>
    </row>
    <row r="805" spans="6:7" x14ac:dyDescent="0.2">
      <c r="F805" s="19"/>
      <c r="G805" s="19"/>
    </row>
    <row r="806" spans="6:7" x14ac:dyDescent="0.2">
      <c r="F806" s="19"/>
      <c r="G806" s="19"/>
    </row>
    <row r="807" spans="6:7" x14ac:dyDescent="0.2">
      <c r="F807" s="19"/>
      <c r="G807" s="19"/>
    </row>
    <row r="808" spans="6:7" x14ac:dyDescent="0.2">
      <c r="F808" s="19"/>
      <c r="G808" s="19"/>
    </row>
    <row r="809" spans="6:7" x14ac:dyDescent="0.2">
      <c r="F809" s="19"/>
      <c r="G809" s="19"/>
    </row>
    <row r="810" spans="6:7" x14ac:dyDescent="0.2">
      <c r="F810" s="19"/>
      <c r="G810" s="19"/>
    </row>
    <row r="811" spans="6:7" x14ac:dyDescent="0.2">
      <c r="F811" s="19"/>
      <c r="G811" s="19"/>
    </row>
    <row r="812" spans="6:7" x14ac:dyDescent="0.2">
      <c r="F812" s="19"/>
      <c r="G812" s="19"/>
    </row>
    <row r="813" spans="6:7" x14ac:dyDescent="0.2">
      <c r="F813" s="19"/>
      <c r="G813" s="19"/>
    </row>
    <row r="814" spans="6:7" x14ac:dyDescent="0.2">
      <c r="F814" s="19"/>
      <c r="G814" s="19"/>
    </row>
    <row r="815" spans="6:7" x14ac:dyDescent="0.2">
      <c r="F815" s="19"/>
      <c r="G815" s="19"/>
    </row>
    <row r="816" spans="6:7" x14ac:dyDescent="0.2">
      <c r="F816" s="19"/>
      <c r="G816" s="19"/>
    </row>
    <row r="817" spans="6:7" x14ac:dyDescent="0.2">
      <c r="F817" s="19"/>
      <c r="G817" s="19"/>
    </row>
    <row r="818" spans="6:7" x14ac:dyDescent="0.2">
      <c r="F818" s="19"/>
      <c r="G818" s="19"/>
    </row>
    <row r="819" spans="6:7" x14ac:dyDescent="0.2">
      <c r="F819" s="19"/>
      <c r="G819" s="19"/>
    </row>
    <row r="820" spans="6:7" x14ac:dyDescent="0.2">
      <c r="F820" s="19"/>
      <c r="G820" s="19"/>
    </row>
    <row r="821" spans="6:7" x14ac:dyDescent="0.2">
      <c r="F821" s="19"/>
      <c r="G821" s="19"/>
    </row>
    <row r="822" spans="6:7" x14ac:dyDescent="0.2">
      <c r="F822" s="19"/>
      <c r="G822" s="19"/>
    </row>
    <row r="823" spans="6:7" x14ac:dyDescent="0.2">
      <c r="F823" s="19"/>
      <c r="G823" s="19"/>
    </row>
    <row r="824" spans="6:7" x14ac:dyDescent="0.2">
      <c r="F824" s="19"/>
      <c r="G824" s="19"/>
    </row>
    <row r="825" spans="6:7" x14ac:dyDescent="0.2">
      <c r="F825" s="19"/>
      <c r="G825" s="19"/>
    </row>
    <row r="826" spans="6:7" x14ac:dyDescent="0.2">
      <c r="F826" s="19"/>
      <c r="G826" s="19"/>
    </row>
    <row r="827" spans="6:7" x14ac:dyDescent="0.2">
      <c r="F827" s="19"/>
      <c r="G827" s="19"/>
    </row>
    <row r="828" spans="6:7" x14ac:dyDescent="0.2">
      <c r="F828" s="19"/>
      <c r="G828" s="19"/>
    </row>
    <row r="829" spans="6:7" x14ac:dyDescent="0.2">
      <c r="F829" s="19"/>
      <c r="G829" s="19"/>
    </row>
    <row r="830" spans="6:7" x14ac:dyDescent="0.2">
      <c r="F830" s="19"/>
      <c r="G830" s="19"/>
    </row>
    <row r="831" spans="6:7" x14ac:dyDescent="0.2">
      <c r="F831" s="19"/>
      <c r="G831" s="19"/>
    </row>
    <row r="832" spans="6:7" x14ac:dyDescent="0.2">
      <c r="F832" s="19"/>
      <c r="G832" s="19"/>
    </row>
    <row r="833" spans="6:7" x14ac:dyDescent="0.2">
      <c r="F833" s="19"/>
      <c r="G833" s="19"/>
    </row>
    <row r="834" spans="6:7" x14ac:dyDescent="0.2">
      <c r="F834" s="19"/>
      <c r="G834" s="19"/>
    </row>
    <row r="835" spans="6:7" x14ac:dyDescent="0.2">
      <c r="F835" s="19"/>
      <c r="G835" s="19"/>
    </row>
    <row r="836" spans="6:7" x14ac:dyDescent="0.2">
      <c r="F836" s="19"/>
      <c r="G836" s="19"/>
    </row>
    <row r="837" spans="6:7" x14ac:dyDescent="0.2">
      <c r="F837" s="19"/>
      <c r="G837" s="19"/>
    </row>
    <row r="838" spans="6:7" x14ac:dyDescent="0.2">
      <c r="F838" s="19"/>
      <c r="G838" s="19"/>
    </row>
    <row r="839" spans="6:7" x14ac:dyDescent="0.2">
      <c r="F839" s="19"/>
      <c r="G839" s="19"/>
    </row>
    <row r="840" spans="6:7" x14ac:dyDescent="0.2">
      <c r="F840" s="19"/>
      <c r="G840" s="19"/>
    </row>
    <row r="841" spans="6:7" x14ac:dyDescent="0.2">
      <c r="F841" s="19"/>
      <c r="G841" s="19"/>
    </row>
    <row r="842" spans="6:7" x14ac:dyDescent="0.2">
      <c r="F842" s="19"/>
      <c r="G842" s="19"/>
    </row>
    <row r="843" spans="6:7" x14ac:dyDescent="0.2">
      <c r="F843" s="19"/>
      <c r="G843" s="19"/>
    </row>
    <row r="844" spans="6:7" x14ac:dyDescent="0.2">
      <c r="F844" s="19"/>
      <c r="G844" s="19"/>
    </row>
    <row r="845" spans="6:7" x14ac:dyDescent="0.2">
      <c r="F845" s="19"/>
      <c r="G845" s="19"/>
    </row>
    <row r="846" spans="6:7" x14ac:dyDescent="0.2">
      <c r="F846" s="19"/>
      <c r="G846" s="19"/>
    </row>
    <row r="847" spans="6:7" x14ac:dyDescent="0.2">
      <c r="F847" s="19"/>
      <c r="G847" s="19"/>
    </row>
    <row r="848" spans="6:7" x14ac:dyDescent="0.2">
      <c r="F848" s="19"/>
      <c r="G848" s="19"/>
    </row>
    <row r="849" spans="6:7" x14ac:dyDescent="0.2">
      <c r="F849" s="19"/>
      <c r="G849" s="19"/>
    </row>
    <row r="850" spans="6:7" x14ac:dyDescent="0.2">
      <c r="F850" s="19"/>
      <c r="G850" s="19"/>
    </row>
    <row r="851" spans="6:7" x14ac:dyDescent="0.2">
      <c r="F851" s="19"/>
      <c r="G851" s="19"/>
    </row>
    <row r="852" spans="6:7" x14ac:dyDescent="0.2">
      <c r="F852" s="19"/>
      <c r="G852" s="19"/>
    </row>
    <row r="853" spans="6:7" x14ac:dyDescent="0.2">
      <c r="F853" s="19"/>
      <c r="G853" s="19"/>
    </row>
    <row r="854" spans="6:7" x14ac:dyDescent="0.2">
      <c r="F854" s="19"/>
      <c r="G854" s="19"/>
    </row>
    <row r="855" spans="6:7" x14ac:dyDescent="0.2">
      <c r="F855" s="19"/>
      <c r="G855" s="19"/>
    </row>
    <row r="856" spans="6:7" x14ac:dyDescent="0.2">
      <c r="F856" s="19"/>
      <c r="G856" s="19"/>
    </row>
    <row r="857" spans="6:7" x14ac:dyDescent="0.2">
      <c r="F857" s="19"/>
      <c r="G857" s="19"/>
    </row>
    <row r="858" spans="6:7" x14ac:dyDescent="0.2">
      <c r="F858" s="19"/>
      <c r="G858" s="19"/>
    </row>
    <row r="859" spans="6:7" x14ac:dyDescent="0.2">
      <c r="F859" s="19"/>
      <c r="G859" s="19"/>
    </row>
    <row r="860" spans="6:7" x14ac:dyDescent="0.2">
      <c r="F860" s="19"/>
      <c r="G860" s="19"/>
    </row>
    <row r="861" spans="6:7" x14ac:dyDescent="0.2">
      <c r="F861" s="19"/>
      <c r="G861" s="19"/>
    </row>
    <row r="862" spans="6:7" x14ac:dyDescent="0.2">
      <c r="F862" s="19"/>
      <c r="G862" s="19"/>
    </row>
    <row r="863" spans="6:7" x14ac:dyDescent="0.2">
      <c r="F863" s="19"/>
      <c r="G863" s="19"/>
    </row>
    <row r="864" spans="6:7" x14ac:dyDescent="0.2">
      <c r="F864" s="19"/>
      <c r="G864" s="19"/>
    </row>
    <row r="865" spans="6:7" x14ac:dyDescent="0.2">
      <c r="F865" s="19"/>
      <c r="G865" s="19"/>
    </row>
    <row r="866" spans="6:7" x14ac:dyDescent="0.2">
      <c r="F866" s="19"/>
      <c r="G866" s="19"/>
    </row>
    <row r="867" spans="6:7" x14ac:dyDescent="0.2">
      <c r="F867" s="19"/>
      <c r="G867" s="19"/>
    </row>
    <row r="868" spans="6:7" x14ac:dyDescent="0.2">
      <c r="F868" s="19"/>
      <c r="G868" s="19"/>
    </row>
    <row r="869" spans="6:7" x14ac:dyDescent="0.2">
      <c r="F869" s="19"/>
      <c r="G869" s="19"/>
    </row>
    <row r="870" spans="6:7" x14ac:dyDescent="0.2">
      <c r="F870" s="19"/>
      <c r="G870" s="19"/>
    </row>
    <row r="871" spans="6:7" x14ac:dyDescent="0.2">
      <c r="F871" s="19"/>
      <c r="G871" s="19"/>
    </row>
    <row r="872" spans="6:7" x14ac:dyDescent="0.2">
      <c r="F872" s="19"/>
      <c r="G872" s="19"/>
    </row>
    <row r="873" spans="6:7" x14ac:dyDescent="0.2">
      <c r="F873" s="19"/>
      <c r="G873" s="19"/>
    </row>
    <row r="874" spans="6:7" x14ac:dyDescent="0.2">
      <c r="F874" s="19"/>
      <c r="G874" s="19"/>
    </row>
    <row r="875" spans="6:7" x14ac:dyDescent="0.2">
      <c r="F875" s="19"/>
      <c r="G875" s="19"/>
    </row>
    <row r="876" spans="6:7" x14ac:dyDescent="0.2">
      <c r="F876" s="19"/>
      <c r="G876" s="19"/>
    </row>
    <row r="877" spans="6:7" x14ac:dyDescent="0.2">
      <c r="F877" s="19"/>
      <c r="G877" s="19"/>
    </row>
    <row r="878" spans="6:7" x14ac:dyDescent="0.2">
      <c r="F878" s="19"/>
      <c r="G878" s="19"/>
    </row>
    <row r="879" spans="6:7" x14ac:dyDescent="0.2">
      <c r="F879" s="19"/>
      <c r="G879" s="19"/>
    </row>
    <row r="880" spans="6:7" x14ac:dyDescent="0.2">
      <c r="F880" s="19"/>
      <c r="G880" s="19"/>
    </row>
    <row r="881" spans="6:7" x14ac:dyDescent="0.2">
      <c r="F881" s="19"/>
      <c r="G881" s="19"/>
    </row>
    <row r="882" spans="6:7" x14ac:dyDescent="0.2">
      <c r="F882" s="19"/>
      <c r="G882" s="19"/>
    </row>
    <row r="883" spans="6:7" x14ac:dyDescent="0.2">
      <c r="F883" s="19"/>
      <c r="G883" s="19"/>
    </row>
    <row r="884" spans="6:7" x14ac:dyDescent="0.2">
      <c r="F884" s="19"/>
      <c r="G884" s="19"/>
    </row>
    <row r="885" spans="6:7" x14ac:dyDescent="0.2">
      <c r="F885" s="19"/>
      <c r="G885" s="19"/>
    </row>
    <row r="886" spans="6:7" x14ac:dyDescent="0.2">
      <c r="F886" s="19"/>
      <c r="G886" s="19"/>
    </row>
    <row r="887" spans="6:7" x14ac:dyDescent="0.2">
      <c r="F887" s="19"/>
      <c r="G887" s="19"/>
    </row>
    <row r="888" spans="6:7" x14ac:dyDescent="0.2">
      <c r="F888" s="19"/>
      <c r="G888" s="19"/>
    </row>
    <row r="889" spans="6:7" x14ac:dyDescent="0.2">
      <c r="F889" s="19"/>
      <c r="G889" s="19"/>
    </row>
    <row r="890" spans="6:7" x14ac:dyDescent="0.2">
      <c r="F890" s="19"/>
      <c r="G890" s="19"/>
    </row>
    <row r="891" spans="6:7" x14ac:dyDescent="0.2">
      <c r="F891" s="19"/>
      <c r="G891" s="19"/>
    </row>
    <row r="892" spans="6:7" x14ac:dyDescent="0.2">
      <c r="F892" s="19"/>
      <c r="G892" s="19"/>
    </row>
    <row r="893" spans="6:7" x14ac:dyDescent="0.2">
      <c r="F893" s="19"/>
      <c r="G893" s="19"/>
    </row>
    <row r="894" spans="6:7" x14ac:dyDescent="0.2">
      <c r="F894" s="19"/>
      <c r="G894" s="19"/>
    </row>
    <row r="895" spans="6:7" x14ac:dyDescent="0.2">
      <c r="F895" s="19"/>
      <c r="G895" s="19"/>
    </row>
    <row r="896" spans="6:7" x14ac:dyDescent="0.2">
      <c r="F896" s="19"/>
      <c r="G896" s="19"/>
    </row>
    <row r="897" spans="6:7" x14ac:dyDescent="0.2">
      <c r="F897" s="19"/>
      <c r="G897" s="19"/>
    </row>
    <row r="898" spans="6:7" x14ac:dyDescent="0.2">
      <c r="F898" s="19"/>
      <c r="G898" s="19"/>
    </row>
    <row r="899" spans="6:7" x14ac:dyDescent="0.2">
      <c r="F899" s="19"/>
      <c r="G899" s="19"/>
    </row>
    <row r="900" spans="6:7" x14ac:dyDescent="0.2">
      <c r="F900" s="19"/>
      <c r="G900" s="19"/>
    </row>
    <row r="901" spans="6:7" x14ac:dyDescent="0.2">
      <c r="F901" s="19"/>
      <c r="G901" s="19"/>
    </row>
    <row r="902" spans="6:7" x14ac:dyDescent="0.2">
      <c r="F902" s="19"/>
      <c r="G902" s="19"/>
    </row>
    <row r="903" spans="6:7" x14ac:dyDescent="0.2">
      <c r="F903" s="19"/>
      <c r="G903" s="19"/>
    </row>
    <row r="904" spans="6:7" x14ac:dyDescent="0.2">
      <c r="F904" s="19"/>
      <c r="G904" s="19"/>
    </row>
    <row r="905" spans="6:7" x14ac:dyDescent="0.2">
      <c r="F905" s="19"/>
      <c r="G905" s="19"/>
    </row>
    <row r="906" spans="6:7" x14ac:dyDescent="0.2">
      <c r="F906" s="19"/>
      <c r="G906" s="19"/>
    </row>
    <row r="907" spans="6:7" x14ac:dyDescent="0.2">
      <c r="F907" s="19"/>
      <c r="G907" s="19"/>
    </row>
    <row r="908" spans="6:7" x14ac:dyDescent="0.2">
      <c r="F908" s="19"/>
      <c r="G908" s="19"/>
    </row>
    <row r="909" spans="6:7" x14ac:dyDescent="0.2">
      <c r="F909" s="19"/>
      <c r="G909" s="19"/>
    </row>
    <row r="910" spans="6:7" x14ac:dyDescent="0.2">
      <c r="F910" s="19"/>
      <c r="G910" s="19"/>
    </row>
    <row r="911" spans="6:7" x14ac:dyDescent="0.2">
      <c r="F911" s="19"/>
      <c r="G911" s="19"/>
    </row>
    <row r="912" spans="6:7" x14ac:dyDescent="0.2">
      <c r="F912" s="19"/>
      <c r="G912" s="19"/>
    </row>
    <row r="913" spans="6:7" x14ac:dyDescent="0.2">
      <c r="F913" s="19"/>
      <c r="G913" s="19"/>
    </row>
    <row r="914" spans="6:7" x14ac:dyDescent="0.2">
      <c r="F914" s="19"/>
      <c r="G914" s="19"/>
    </row>
    <row r="915" spans="6:7" x14ac:dyDescent="0.2">
      <c r="F915" s="19"/>
      <c r="G915" s="19"/>
    </row>
    <row r="916" spans="6:7" x14ac:dyDescent="0.2">
      <c r="F916" s="19"/>
      <c r="G916" s="19"/>
    </row>
    <row r="917" spans="6:7" x14ac:dyDescent="0.2">
      <c r="F917" s="19"/>
      <c r="G917" s="19"/>
    </row>
    <row r="918" spans="6:7" x14ac:dyDescent="0.2">
      <c r="F918" s="19"/>
      <c r="G918" s="19"/>
    </row>
    <row r="919" spans="6:7" x14ac:dyDescent="0.2">
      <c r="F919" s="19"/>
      <c r="G919" s="19"/>
    </row>
    <row r="920" spans="6:7" x14ac:dyDescent="0.2">
      <c r="F920" s="19"/>
      <c r="G920" s="19"/>
    </row>
    <row r="921" spans="6:7" x14ac:dyDescent="0.2">
      <c r="F921" s="19"/>
      <c r="G921" s="19"/>
    </row>
    <row r="922" spans="6:7" x14ac:dyDescent="0.2">
      <c r="F922" s="19"/>
      <c r="G922" s="19"/>
    </row>
    <row r="923" spans="6:7" x14ac:dyDescent="0.2">
      <c r="F923" s="19"/>
      <c r="G923" s="19"/>
    </row>
    <row r="924" spans="6:7" x14ac:dyDescent="0.2">
      <c r="F924" s="19"/>
      <c r="G924" s="19"/>
    </row>
    <row r="925" spans="6:7" x14ac:dyDescent="0.2">
      <c r="F925" s="19"/>
      <c r="G925" s="19"/>
    </row>
    <row r="926" spans="6:7" x14ac:dyDescent="0.2">
      <c r="F926" s="19"/>
      <c r="G926" s="19"/>
    </row>
    <row r="927" spans="6:7" x14ac:dyDescent="0.2">
      <c r="F927" s="19"/>
      <c r="G927" s="19"/>
    </row>
    <row r="928" spans="6:7" x14ac:dyDescent="0.2">
      <c r="F928" s="19"/>
      <c r="G928" s="19"/>
    </row>
    <row r="929" spans="6:7" x14ac:dyDescent="0.2">
      <c r="F929" s="19"/>
      <c r="G929" s="19"/>
    </row>
    <row r="930" spans="6:7" x14ac:dyDescent="0.2">
      <c r="F930" s="19"/>
      <c r="G930" s="19"/>
    </row>
    <row r="931" spans="6:7" x14ac:dyDescent="0.2">
      <c r="F931" s="19"/>
      <c r="G931" s="19"/>
    </row>
    <row r="932" spans="6:7" x14ac:dyDescent="0.2">
      <c r="F932" s="19"/>
      <c r="G932" s="19"/>
    </row>
    <row r="933" spans="6:7" x14ac:dyDescent="0.2">
      <c r="F933" s="19"/>
      <c r="G933" s="19"/>
    </row>
    <row r="934" spans="6:7" x14ac:dyDescent="0.2">
      <c r="F934" s="19"/>
      <c r="G934" s="19"/>
    </row>
    <row r="935" spans="6:7" x14ac:dyDescent="0.2">
      <c r="F935" s="19"/>
      <c r="G935" s="19"/>
    </row>
    <row r="936" spans="6:7" x14ac:dyDescent="0.2">
      <c r="F936" s="19"/>
      <c r="G936" s="19"/>
    </row>
    <row r="937" spans="6:7" x14ac:dyDescent="0.2">
      <c r="F937" s="19"/>
      <c r="G937" s="19"/>
    </row>
    <row r="938" spans="6:7" x14ac:dyDescent="0.2">
      <c r="F938" s="19"/>
      <c r="G938" s="19"/>
    </row>
    <row r="939" spans="6:7" x14ac:dyDescent="0.2">
      <c r="F939" s="19"/>
      <c r="G939" s="19"/>
    </row>
    <row r="940" spans="6:7" x14ac:dyDescent="0.2">
      <c r="F940" s="19"/>
      <c r="G940" s="19"/>
    </row>
    <row r="941" spans="6:7" x14ac:dyDescent="0.2">
      <c r="F941" s="19"/>
      <c r="G941" s="19"/>
    </row>
    <row r="942" spans="6:7" x14ac:dyDescent="0.2">
      <c r="F942" s="19"/>
      <c r="G942" s="19"/>
    </row>
    <row r="943" spans="6:7" x14ac:dyDescent="0.2">
      <c r="F943" s="19"/>
      <c r="G943" s="19"/>
    </row>
    <row r="944" spans="6:7" x14ac:dyDescent="0.2">
      <c r="F944" s="19"/>
      <c r="G944" s="19"/>
    </row>
    <row r="945" spans="6:7" x14ac:dyDescent="0.2">
      <c r="F945" s="19"/>
      <c r="G945" s="19"/>
    </row>
    <row r="946" spans="6:7" x14ac:dyDescent="0.2">
      <c r="F946" s="19"/>
      <c r="G946" s="19"/>
    </row>
    <row r="947" spans="6:7" x14ac:dyDescent="0.2">
      <c r="F947" s="19"/>
      <c r="G947" s="19"/>
    </row>
    <row r="948" spans="6:7" x14ac:dyDescent="0.2">
      <c r="F948" s="19"/>
      <c r="G948" s="19"/>
    </row>
    <row r="949" spans="6:7" x14ac:dyDescent="0.2">
      <c r="F949" s="19"/>
      <c r="G949" s="19"/>
    </row>
    <row r="950" spans="6:7" x14ac:dyDescent="0.2">
      <c r="F950" s="19"/>
      <c r="G950" s="19"/>
    </row>
    <row r="951" spans="6:7" x14ac:dyDescent="0.2">
      <c r="F951" s="19"/>
      <c r="G951" s="19"/>
    </row>
    <row r="952" spans="6:7" x14ac:dyDescent="0.2">
      <c r="F952" s="19"/>
      <c r="G952" s="19"/>
    </row>
    <row r="953" spans="6:7" x14ac:dyDescent="0.2">
      <c r="F953" s="19"/>
      <c r="G953" s="19"/>
    </row>
    <row r="954" spans="6:7" x14ac:dyDescent="0.2">
      <c r="F954" s="19"/>
      <c r="G954" s="19"/>
    </row>
    <row r="955" spans="6:7" x14ac:dyDescent="0.2">
      <c r="F955" s="19"/>
      <c r="G955" s="19"/>
    </row>
    <row r="956" spans="6:7" x14ac:dyDescent="0.2">
      <c r="F956" s="19"/>
      <c r="G956" s="19"/>
    </row>
    <row r="957" spans="6:7" x14ac:dyDescent="0.2">
      <c r="F957" s="19"/>
      <c r="G957" s="19"/>
    </row>
    <row r="958" spans="6:7" x14ac:dyDescent="0.2">
      <c r="F958" s="19"/>
      <c r="G958" s="19"/>
    </row>
    <row r="959" spans="6:7" x14ac:dyDescent="0.2">
      <c r="F959" s="19"/>
      <c r="G959" s="19"/>
    </row>
    <row r="960" spans="6:7" x14ac:dyDescent="0.2">
      <c r="F960" s="19"/>
      <c r="G960" s="19"/>
    </row>
    <row r="961" spans="6:7" x14ac:dyDescent="0.2">
      <c r="F961" s="19"/>
      <c r="G961" s="19"/>
    </row>
    <row r="962" spans="6:7" x14ac:dyDescent="0.2">
      <c r="F962" s="19"/>
      <c r="G962" s="19"/>
    </row>
    <row r="963" spans="6:7" x14ac:dyDescent="0.2">
      <c r="F963" s="19"/>
      <c r="G963" s="19"/>
    </row>
    <row r="964" spans="6:7" x14ac:dyDescent="0.2">
      <c r="F964" s="19"/>
      <c r="G964" s="19"/>
    </row>
    <row r="965" spans="6:7" x14ac:dyDescent="0.2">
      <c r="F965" s="19"/>
      <c r="G965" s="19"/>
    </row>
    <row r="966" spans="6:7" x14ac:dyDescent="0.2">
      <c r="F966" s="19"/>
      <c r="G966" s="19"/>
    </row>
    <row r="967" spans="6:7" x14ac:dyDescent="0.2">
      <c r="F967" s="19"/>
      <c r="G967" s="19"/>
    </row>
    <row r="968" spans="6:7" x14ac:dyDescent="0.2">
      <c r="F968" s="19"/>
      <c r="G968" s="19"/>
    </row>
    <row r="969" spans="6:7" x14ac:dyDescent="0.2">
      <c r="F969" s="19"/>
      <c r="G969" s="19"/>
    </row>
    <row r="970" spans="6:7" x14ac:dyDescent="0.2">
      <c r="F970" s="19"/>
      <c r="G970" s="19"/>
    </row>
    <row r="971" spans="6:7" x14ac:dyDescent="0.2">
      <c r="F971" s="19"/>
      <c r="G971" s="19"/>
    </row>
    <row r="972" spans="6:7" x14ac:dyDescent="0.2">
      <c r="F972" s="19"/>
      <c r="G972" s="19"/>
    </row>
    <row r="973" spans="6:7" x14ac:dyDescent="0.2">
      <c r="F973" s="19"/>
      <c r="G973" s="19"/>
    </row>
    <row r="974" spans="6:7" x14ac:dyDescent="0.2">
      <c r="F974" s="19"/>
      <c r="G974" s="19"/>
    </row>
    <row r="975" spans="6:7" x14ac:dyDescent="0.2">
      <c r="F975" s="19"/>
      <c r="G975" s="19"/>
    </row>
    <row r="976" spans="6:7" x14ac:dyDescent="0.2">
      <c r="F976" s="19"/>
      <c r="G976" s="19"/>
    </row>
    <row r="977" spans="6:7" x14ac:dyDescent="0.2">
      <c r="F977" s="19"/>
      <c r="G977" s="19"/>
    </row>
    <row r="978" spans="6:7" x14ac:dyDescent="0.2">
      <c r="F978" s="19"/>
      <c r="G978" s="19"/>
    </row>
    <row r="979" spans="6:7" x14ac:dyDescent="0.2">
      <c r="F979" s="19"/>
      <c r="G979" s="19"/>
    </row>
    <row r="980" spans="6:7" x14ac:dyDescent="0.2">
      <c r="F980" s="19"/>
      <c r="G980" s="19"/>
    </row>
    <row r="981" spans="6:7" x14ac:dyDescent="0.2">
      <c r="F981" s="19"/>
      <c r="G981" s="19"/>
    </row>
    <row r="982" spans="6:7" x14ac:dyDescent="0.2">
      <c r="F982" s="19"/>
      <c r="G982" s="19"/>
    </row>
    <row r="983" spans="6:7" x14ac:dyDescent="0.2">
      <c r="F983" s="19"/>
      <c r="G983" s="19"/>
    </row>
    <row r="984" spans="6:7" x14ac:dyDescent="0.2">
      <c r="F984" s="19"/>
      <c r="G984" s="19"/>
    </row>
    <row r="985" spans="6:7" x14ac:dyDescent="0.2">
      <c r="F985" s="19"/>
      <c r="G985" s="19"/>
    </row>
    <row r="986" spans="6:7" x14ac:dyDescent="0.2">
      <c r="F986" s="19"/>
      <c r="G986" s="19"/>
    </row>
    <row r="987" spans="6:7" x14ac:dyDescent="0.2">
      <c r="F987" s="19"/>
      <c r="G987" s="19"/>
    </row>
    <row r="988" spans="6:7" x14ac:dyDescent="0.2">
      <c r="F988" s="19"/>
      <c r="G988" s="19"/>
    </row>
    <row r="989" spans="6:7" x14ac:dyDescent="0.2">
      <c r="F989" s="19"/>
      <c r="G989" s="19"/>
    </row>
    <row r="990" spans="6:7" x14ac:dyDescent="0.2">
      <c r="F990" s="19"/>
      <c r="G990" s="19"/>
    </row>
    <row r="991" spans="6:7" x14ac:dyDescent="0.2">
      <c r="F991" s="19"/>
      <c r="G991" s="19"/>
    </row>
    <row r="992" spans="6:7" x14ac:dyDescent="0.2">
      <c r="F992" s="19"/>
      <c r="G992" s="19"/>
    </row>
    <row r="993" spans="6:7" x14ac:dyDescent="0.2">
      <c r="F993" s="19"/>
      <c r="G993" s="19"/>
    </row>
    <row r="994" spans="6:7" x14ac:dyDescent="0.2">
      <c r="F994" s="19"/>
      <c r="G994" s="19"/>
    </row>
    <row r="995" spans="6:7" x14ac:dyDescent="0.2">
      <c r="F995" s="19"/>
      <c r="G995" s="19"/>
    </row>
    <row r="996" spans="6:7" x14ac:dyDescent="0.2">
      <c r="F996" s="19"/>
      <c r="G996" s="19"/>
    </row>
    <row r="997" spans="6:7" x14ac:dyDescent="0.2">
      <c r="F997" s="19"/>
      <c r="G997" s="19"/>
    </row>
    <row r="998" spans="6:7" x14ac:dyDescent="0.2">
      <c r="F998" s="19"/>
      <c r="G998" s="19"/>
    </row>
    <row r="999" spans="6:7" x14ac:dyDescent="0.2">
      <c r="F999" s="19"/>
      <c r="G999" s="19"/>
    </row>
    <row r="1000" spans="6:7" x14ac:dyDescent="0.2">
      <c r="F1000" s="19"/>
      <c r="G1000" s="19"/>
    </row>
    <row r="1001" spans="6:7" x14ac:dyDescent="0.2">
      <c r="F1001" s="19"/>
      <c r="G1001" s="19"/>
    </row>
    <row r="1002" spans="6:7" x14ac:dyDescent="0.2">
      <c r="F1002" s="19"/>
      <c r="G1002" s="19"/>
    </row>
    <row r="1003" spans="6:7" x14ac:dyDescent="0.2">
      <c r="F1003" s="19"/>
      <c r="G1003" s="19"/>
    </row>
    <row r="1004" spans="6:7" x14ac:dyDescent="0.2">
      <c r="F1004" s="19"/>
      <c r="G1004" s="19"/>
    </row>
    <row r="1005" spans="6:7" x14ac:dyDescent="0.2">
      <c r="F1005" s="19"/>
      <c r="G1005" s="19"/>
    </row>
    <row r="1006" spans="6:7" x14ac:dyDescent="0.2">
      <c r="F1006" s="19"/>
      <c r="G1006" s="19"/>
    </row>
    <row r="1007" spans="6:7" x14ac:dyDescent="0.2">
      <c r="F1007" s="19"/>
      <c r="G1007" s="19"/>
    </row>
    <row r="1008" spans="6:7" x14ac:dyDescent="0.2">
      <c r="F1008" s="19"/>
      <c r="G1008" s="19"/>
    </row>
    <row r="1009" spans="6:7" x14ac:dyDescent="0.2">
      <c r="F1009" s="19"/>
      <c r="G1009" s="19"/>
    </row>
    <row r="1010" spans="6:7" x14ac:dyDescent="0.2">
      <c r="F1010" s="19"/>
      <c r="G1010" s="19"/>
    </row>
    <row r="1011" spans="6:7" x14ac:dyDescent="0.2">
      <c r="F1011" s="19"/>
      <c r="G1011" s="19"/>
    </row>
    <row r="1012" spans="6:7" x14ac:dyDescent="0.2">
      <c r="F1012" s="19"/>
      <c r="G1012" s="19"/>
    </row>
    <row r="1013" spans="6:7" x14ac:dyDescent="0.2">
      <c r="F1013" s="19"/>
      <c r="G1013" s="19"/>
    </row>
    <row r="1014" spans="6:7" x14ac:dyDescent="0.2">
      <c r="F1014" s="19"/>
      <c r="G1014" s="19"/>
    </row>
    <row r="1015" spans="6:7" x14ac:dyDescent="0.2">
      <c r="F1015" s="19"/>
      <c r="G1015" s="19"/>
    </row>
    <row r="1016" spans="6:7" x14ac:dyDescent="0.2">
      <c r="F1016" s="19"/>
      <c r="G1016" s="19"/>
    </row>
    <row r="1017" spans="6:7" x14ac:dyDescent="0.2">
      <c r="F1017" s="19"/>
      <c r="G1017" s="19"/>
    </row>
    <row r="1018" spans="6:7" x14ac:dyDescent="0.2">
      <c r="F1018" s="19"/>
      <c r="G1018" s="19"/>
    </row>
    <row r="1019" spans="6:7" x14ac:dyDescent="0.2">
      <c r="F1019" s="19"/>
      <c r="G1019" s="19"/>
    </row>
    <row r="1020" spans="6:7" x14ac:dyDescent="0.2">
      <c r="F1020" s="19"/>
      <c r="G1020" s="19"/>
    </row>
    <row r="1021" spans="6:7" x14ac:dyDescent="0.2">
      <c r="F1021" s="19"/>
      <c r="G1021" s="19"/>
    </row>
    <row r="1022" spans="6:7" x14ac:dyDescent="0.2">
      <c r="F1022" s="19"/>
      <c r="G1022" s="19"/>
    </row>
    <row r="1023" spans="6:7" x14ac:dyDescent="0.2">
      <c r="F1023" s="19"/>
      <c r="G1023" s="19"/>
    </row>
    <row r="1024" spans="6:7" x14ac:dyDescent="0.2">
      <c r="F1024" s="19"/>
      <c r="G1024" s="19"/>
    </row>
    <row r="1025" spans="6:7" x14ac:dyDescent="0.2">
      <c r="F1025" s="19"/>
      <c r="G1025" s="19"/>
    </row>
    <row r="1026" spans="6:7" x14ac:dyDescent="0.2">
      <c r="F1026" s="19"/>
      <c r="G1026" s="19"/>
    </row>
    <row r="1027" spans="6:7" x14ac:dyDescent="0.2">
      <c r="F1027" s="19"/>
      <c r="G1027" s="19"/>
    </row>
    <row r="1028" spans="6:7" x14ac:dyDescent="0.2">
      <c r="F1028" s="19"/>
      <c r="G1028" s="19"/>
    </row>
    <row r="1029" spans="6:7" x14ac:dyDescent="0.2">
      <c r="F1029" s="19"/>
      <c r="G1029" s="19"/>
    </row>
    <row r="1030" spans="6:7" x14ac:dyDescent="0.2">
      <c r="F1030" s="19"/>
      <c r="G1030" s="19"/>
    </row>
    <row r="1031" spans="6:7" x14ac:dyDescent="0.2">
      <c r="F1031" s="19"/>
      <c r="G1031" s="19"/>
    </row>
    <row r="1032" spans="6:7" x14ac:dyDescent="0.2">
      <c r="F1032" s="19"/>
      <c r="G1032" s="19"/>
    </row>
    <row r="1033" spans="6:7" x14ac:dyDescent="0.2">
      <c r="F1033" s="19"/>
      <c r="G1033" s="19"/>
    </row>
    <row r="1034" spans="6:7" x14ac:dyDescent="0.2">
      <c r="F1034" s="19"/>
      <c r="G1034" s="19"/>
    </row>
    <row r="1035" spans="6:7" x14ac:dyDescent="0.2">
      <c r="F1035" s="19"/>
      <c r="G1035" s="19"/>
    </row>
    <row r="1036" spans="6:7" x14ac:dyDescent="0.2">
      <c r="F1036" s="19"/>
      <c r="G1036" s="19"/>
    </row>
    <row r="1037" spans="6:7" x14ac:dyDescent="0.2">
      <c r="F1037" s="19"/>
      <c r="G1037" s="19"/>
    </row>
    <row r="1038" spans="6:7" x14ac:dyDescent="0.2">
      <c r="F1038" s="19"/>
      <c r="G1038" s="19"/>
    </row>
    <row r="1039" spans="6:7" x14ac:dyDescent="0.2">
      <c r="F1039" s="19"/>
      <c r="G1039" s="19"/>
    </row>
    <row r="1040" spans="6:7" x14ac:dyDescent="0.2">
      <c r="F1040" s="19"/>
      <c r="G1040" s="19"/>
    </row>
    <row r="1041" spans="6:7" x14ac:dyDescent="0.2">
      <c r="F1041" s="19"/>
      <c r="G1041" s="19"/>
    </row>
    <row r="1042" spans="6:7" x14ac:dyDescent="0.2">
      <c r="F1042" s="19"/>
      <c r="G1042" s="19"/>
    </row>
    <row r="1043" spans="6:7" x14ac:dyDescent="0.2">
      <c r="F1043" s="19"/>
      <c r="G1043" s="19"/>
    </row>
    <row r="1044" spans="6:7" x14ac:dyDescent="0.2">
      <c r="F1044" s="19"/>
      <c r="G1044" s="19"/>
    </row>
    <row r="1045" spans="6:7" x14ac:dyDescent="0.2">
      <c r="F1045" s="19"/>
      <c r="G1045" s="19"/>
    </row>
    <row r="1046" spans="6:7" x14ac:dyDescent="0.2">
      <c r="F1046" s="19"/>
      <c r="G1046" s="19"/>
    </row>
    <row r="1047" spans="6:7" x14ac:dyDescent="0.2">
      <c r="F1047" s="19"/>
      <c r="G1047" s="19"/>
    </row>
    <row r="1048" spans="6:7" x14ac:dyDescent="0.2">
      <c r="F1048" s="19"/>
      <c r="G1048" s="19"/>
    </row>
    <row r="1049" spans="6:7" x14ac:dyDescent="0.2">
      <c r="F1049" s="19"/>
      <c r="G1049" s="19"/>
    </row>
    <row r="1050" spans="6:7" x14ac:dyDescent="0.2">
      <c r="F1050" s="19"/>
      <c r="G1050" s="19"/>
    </row>
    <row r="1051" spans="6:7" x14ac:dyDescent="0.2">
      <c r="F1051" s="19"/>
      <c r="G1051" s="19"/>
    </row>
    <row r="1052" spans="6:7" x14ac:dyDescent="0.2">
      <c r="F1052" s="19"/>
      <c r="G1052" s="19"/>
    </row>
    <row r="1053" spans="6:7" x14ac:dyDescent="0.2">
      <c r="F1053" s="19"/>
      <c r="G1053" s="19"/>
    </row>
    <row r="1054" spans="6:7" x14ac:dyDescent="0.2">
      <c r="F1054" s="19"/>
      <c r="G1054" s="19"/>
    </row>
    <row r="1055" spans="6:7" x14ac:dyDescent="0.2">
      <c r="F1055" s="19"/>
      <c r="G1055" s="19"/>
    </row>
    <row r="1056" spans="6:7" x14ac:dyDescent="0.2">
      <c r="F1056" s="19"/>
      <c r="G1056" s="19"/>
    </row>
    <row r="1057" spans="6:7" x14ac:dyDescent="0.2">
      <c r="F1057" s="19"/>
      <c r="G1057" s="19"/>
    </row>
    <row r="1058" spans="6:7" x14ac:dyDescent="0.2">
      <c r="F1058" s="19"/>
      <c r="G1058" s="19"/>
    </row>
    <row r="1059" spans="6:7" x14ac:dyDescent="0.2">
      <c r="F1059" s="19"/>
      <c r="G1059" s="19"/>
    </row>
    <row r="1060" spans="6:7" x14ac:dyDescent="0.2">
      <c r="F1060" s="19"/>
      <c r="G1060" s="19"/>
    </row>
    <row r="1061" spans="6:7" x14ac:dyDescent="0.2">
      <c r="F1061" s="19"/>
      <c r="G1061" s="19"/>
    </row>
    <row r="1062" spans="6:7" x14ac:dyDescent="0.2">
      <c r="F1062" s="19"/>
      <c r="G1062" s="19"/>
    </row>
    <row r="1063" spans="6:7" x14ac:dyDescent="0.2">
      <c r="F1063" s="19"/>
      <c r="G1063" s="19"/>
    </row>
    <row r="1064" spans="6:7" x14ac:dyDescent="0.2">
      <c r="F1064" s="19"/>
      <c r="G1064" s="19"/>
    </row>
    <row r="1065" spans="6:7" x14ac:dyDescent="0.2">
      <c r="F1065" s="19"/>
      <c r="G1065" s="19"/>
    </row>
    <row r="1066" spans="6:7" x14ac:dyDescent="0.2">
      <c r="F1066" s="19"/>
      <c r="G1066" s="19"/>
    </row>
    <row r="1067" spans="6:7" x14ac:dyDescent="0.2">
      <c r="F1067" s="19"/>
      <c r="G1067" s="19"/>
    </row>
    <row r="1068" spans="6:7" x14ac:dyDescent="0.2">
      <c r="F1068" s="19"/>
      <c r="G1068" s="19"/>
    </row>
    <row r="1069" spans="6:7" x14ac:dyDescent="0.2">
      <c r="F1069" s="19"/>
      <c r="G1069" s="19"/>
    </row>
    <row r="1070" spans="6:7" x14ac:dyDescent="0.2">
      <c r="F1070" s="19"/>
      <c r="G1070" s="19"/>
    </row>
    <row r="1071" spans="6:7" x14ac:dyDescent="0.2">
      <c r="F1071" s="19"/>
      <c r="G1071" s="19"/>
    </row>
    <row r="1072" spans="6:7" x14ac:dyDescent="0.2">
      <c r="F1072" s="19"/>
      <c r="G1072" s="19"/>
    </row>
    <row r="1073" spans="6:7" x14ac:dyDescent="0.2">
      <c r="F1073" s="19"/>
      <c r="G1073" s="19"/>
    </row>
    <row r="1074" spans="6:7" x14ac:dyDescent="0.2">
      <c r="F1074" s="19"/>
      <c r="G1074" s="19"/>
    </row>
    <row r="1075" spans="6:7" x14ac:dyDescent="0.2">
      <c r="F1075" s="19"/>
      <c r="G1075" s="19"/>
    </row>
    <row r="1076" spans="6:7" x14ac:dyDescent="0.2">
      <c r="F1076" s="19"/>
      <c r="G1076" s="19"/>
    </row>
    <row r="1077" spans="6:7" x14ac:dyDescent="0.2">
      <c r="F1077" s="19"/>
      <c r="G1077" s="19"/>
    </row>
    <row r="1078" spans="6:7" x14ac:dyDescent="0.2">
      <c r="F1078" s="19"/>
      <c r="G1078" s="19"/>
    </row>
    <row r="1079" spans="6:7" x14ac:dyDescent="0.2">
      <c r="F1079" s="19"/>
      <c r="G1079" s="19"/>
    </row>
    <row r="1080" spans="6:7" x14ac:dyDescent="0.2">
      <c r="F1080" s="19"/>
      <c r="G1080" s="19"/>
    </row>
    <row r="1081" spans="6:7" x14ac:dyDescent="0.2">
      <c r="F1081" s="19"/>
      <c r="G1081" s="19"/>
    </row>
    <row r="1082" spans="6:7" x14ac:dyDescent="0.2">
      <c r="F1082" s="19"/>
      <c r="G1082" s="19"/>
    </row>
    <row r="1083" spans="6:7" x14ac:dyDescent="0.2">
      <c r="F1083" s="19"/>
      <c r="G1083" s="19"/>
    </row>
    <row r="1084" spans="6:7" x14ac:dyDescent="0.2">
      <c r="F1084" s="19"/>
      <c r="G1084" s="19"/>
    </row>
    <row r="1085" spans="6:7" x14ac:dyDescent="0.2">
      <c r="F1085" s="19"/>
      <c r="G1085" s="19"/>
    </row>
    <row r="1086" spans="6:7" x14ac:dyDescent="0.2">
      <c r="F1086" s="19"/>
      <c r="G1086" s="19"/>
    </row>
    <row r="1087" spans="6:7" x14ac:dyDescent="0.2">
      <c r="F1087" s="19"/>
      <c r="G1087" s="19"/>
    </row>
    <row r="1088" spans="6:7" x14ac:dyDescent="0.2">
      <c r="F1088" s="19"/>
      <c r="G1088" s="19"/>
    </row>
    <row r="1089" spans="6:7" x14ac:dyDescent="0.2">
      <c r="F1089" s="19"/>
      <c r="G1089" s="19"/>
    </row>
    <row r="1090" spans="6:7" x14ac:dyDescent="0.2">
      <c r="F1090" s="19"/>
      <c r="G1090" s="19"/>
    </row>
    <row r="1091" spans="6:7" x14ac:dyDescent="0.2">
      <c r="F1091" s="19"/>
      <c r="G1091" s="19"/>
    </row>
    <row r="1092" spans="6:7" x14ac:dyDescent="0.2">
      <c r="F1092" s="19"/>
      <c r="G1092" s="19"/>
    </row>
    <row r="1093" spans="6:7" x14ac:dyDescent="0.2">
      <c r="F1093" s="19"/>
      <c r="G1093" s="19"/>
    </row>
    <row r="1094" spans="6:7" x14ac:dyDescent="0.2">
      <c r="F1094" s="19"/>
      <c r="G1094" s="19"/>
    </row>
    <row r="1095" spans="6:7" x14ac:dyDescent="0.2">
      <c r="F1095" s="19"/>
      <c r="G1095" s="19"/>
    </row>
    <row r="1096" spans="6:7" x14ac:dyDescent="0.2">
      <c r="F1096" s="19"/>
      <c r="G1096" s="19"/>
    </row>
    <row r="1097" spans="6:7" x14ac:dyDescent="0.2">
      <c r="F1097" s="19"/>
      <c r="G1097" s="19"/>
    </row>
    <row r="1098" spans="6:7" x14ac:dyDescent="0.2">
      <c r="F1098" s="19"/>
      <c r="G1098" s="19"/>
    </row>
    <row r="1099" spans="6:7" x14ac:dyDescent="0.2">
      <c r="F1099" s="19"/>
      <c r="G1099" s="19"/>
    </row>
    <row r="1100" spans="6:7" x14ac:dyDescent="0.2">
      <c r="F1100" s="19"/>
      <c r="G1100" s="19"/>
    </row>
    <row r="1101" spans="6:7" x14ac:dyDescent="0.2">
      <c r="F1101" s="19"/>
      <c r="G1101" s="19"/>
    </row>
    <row r="1102" spans="6:7" x14ac:dyDescent="0.2">
      <c r="F1102" s="19"/>
      <c r="G1102" s="19"/>
    </row>
    <row r="1103" spans="6:7" x14ac:dyDescent="0.2">
      <c r="F1103" s="19"/>
      <c r="G1103" s="19"/>
    </row>
    <row r="1104" spans="6:7" x14ac:dyDescent="0.2">
      <c r="F1104" s="19"/>
      <c r="G1104" s="19"/>
    </row>
    <row r="1105" spans="6:7" x14ac:dyDescent="0.2">
      <c r="F1105" s="19"/>
      <c r="G1105" s="19"/>
    </row>
    <row r="1106" spans="6:7" x14ac:dyDescent="0.2">
      <c r="F1106" s="19"/>
      <c r="G1106" s="19"/>
    </row>
    <row r="1107" spans="6:7" x14ac:dyDescent="0.2">
      <c r="F1107" s="19"/>
      <c r="G1107" s="19"/>
    </row>
    <row r="1108" spans="6:7" x14ac:dyDescent="0.2">
      <c r="F1108" s="19"/>
      <c r="G1108" s="19"/>
    </row>
    <row r="1109" spans="6:7" x14ac:dyDescent="0.2">
      <c r="F1109" s="19"/>
      <c r="G1109" s="19"/>
    </row>
    <row r="1110" spans="6:7" x14ac:dyDescent="0.2">
      <c r="F1110" s="19"/>
      <c r="G1110" s="19"/>
    </row>
    <row r="1111" spans="6:7" x14ac:dyDescent="0.2">
      <c r="F1111" s="19"/>
      <c r="G1111" s="19"/>
    </row>
    <row r="1112" spans="6:7" x14ac:dyDescent="0.2">
      <c r="F1112" s="19"/>
      <c r="G1112" s="19"/>
    </row>
    <row r="1113" spans="6:7" x14ac:dyDescent="0.2">
      <c r="F1113" s="19"/>
      <c r="G1113" s="19"/>
    </row>
    <row r="1114" spans="6:7" x14ac:dyDescent="0.2">
      <c r="F1114" s="19"/>
      <c r="G1114" s="19"/>
    </row>
    <row r="1115" spans="6:7" x14ac:dyDescent="0.2">
      <c r="F1115" s="19"/>
      <c r="G1115" s="19"/>
    </row>
    <row r="1116" spans="6:7" x14ac:dyDescent="0.2">
      <c r="F1116" s="19"/>
      <c r="G1116" s="19"/>
    </row>
    <row r="1117" spans="6:7" x14ac:dyDescent="0.2">
      <c r="F1117" s="19"/>
      <c r="G1117" s="19"/>
    </row>
    <row r="1118" spans="6:7" x14ac:dyDescent="0.2">
      <c r="F1118" s="19"/>
      <c r="G1118" s="19"/>
    </row>
    <row r="1119" spans="6:7" x14ac:dyDescent="0.2">
      <c r="F1119" s="19"/>
      <c r="G1119" s="19"/>
    </row>
    <row r="1120" spans="6:7" x14ac:dyDescent="0.2">
      <c r="F1120" s="19"/>
      <c r="G1120" s="19"/>
    </row>
    <row r="1121" spans="6:7" x14ac:dyDescent="0.2">
      <c r="F1121" s="19"/>
      <c r="G1121" s="19"/>
    </row>
    <row r="1122" spans="6:7" x14ac:dyDescent="0.2">
      <c r="F1122" s="19"/>
      <c r="G1122" s="19"/>
    </row>
    <row r="1123" spans="6:7" x14ac:dyDescent="0.2">
      <c r="F1123" s="19"/>
      <c r="G1123" s="19"/>
    </row>
    <row r="1124" spans="6:7" x14ac:dyDescent="0.2">
      <c r="F1124" s="19"/>
      <c r="G1124" s="19"/>
    </row>
    <row r="1125" spans="6:7" x14ac:dyDescent="0.2">
      <c r="F1125" s="19"/>
      <c r="G1125" s="19"/>
    </row>
    <row r="1126" spans="6:7" x14ac:dyDescent="0.2">
      <c r="F1126" s="19"/>
      <c r="G1126" s="19"/>
    </row>
    <row r="1127" spans="6:7" x14ac:dyDescent="0.2">
      <c r="F1127" s="19"/>
      <c r="G1127" s="19"/>
    </row>
    <row r="1128" spans="6:7" x14ac:dyDescent="0.2">
      <c r="F1128" s="19"/>
      <c r="G1128" s="19"/>
    </row>
    <row r="1129" spans="6:7" x14ac:dyDescent="0.2">
      <c r="F1129" s="19"/>
      <c r="G1129" s="19"/>
    </row>
    <row r="1130" spans="6:7" x14ac:dyDescent="0.2">
      <c r="F1130" s="19"/>
      <c r="G1130" s="19"/>
    </row>
    <row r="1131" spans="6:7" x14ac:dyDescent="0.2">
      <c r="F1131" s="19"/>
      <c r="G1131" s="19"/>
    </row>
    <row r="1132" spans="6:7" x14ac:dyDescent="0.2">
      <c r="F1132" s="19"/>
      <c r="G1132" s="19"/>
    </row>
    <row r="1133" spans="6:7" x14ac:dyDescent="0.2">
      <c r="F1133" s="19"/>
      <c r="G1133" s="19"/>
    </row>
    <row r="1134" spans="6:7" x14ac:dyDescent="0.2">
      <c r="F1134" s="19"/>
      <c r="G1134" s="19"/>
    </row>
    <row r="1135" spans="6:7" x14ac:dyDescent="0.2">
      <c r="F1135" s="19"/>
      <c r="G1135" s="19"/>
    </row>
    <row r="1136" spans="6:7" x14ac:dyDescent="0.2">
      <c r="F1136" s="19"/>
      <c r="G1136" s="19"/>
    </row>
    <row r="1137" spans="6:7" x14ac:dyDescent="0.2">
      <c r="F1137" s="19"/>
      <c r="G1137" s="19"/>
    </row>
    <row r="1138" spans="6:7" x14ac:dyDescent="0.2">
      <c r="F1138" s="19"/>
      <c r="G1138" s="19"/>
    </row>
    <row r="1139" spans="6:7" x14ac:dyDescent="0.2">
      <c r="F1139" s="19"/>
      <c r="G1139" s="19"/>
    </row>
    <row r="1140" spans="6:7" x14ac:dyDescent="0.2">
      <c r="F1140" s="19"/>
      <c r="G1140" s="19"/>
    </row>
    <row r="1141" spans="6:7" x14ac:dyDescent="0.2">
      <c r="F1141" s="19"/>
      <c r="G1141" s="19"/>
    </row>
    <row r="1142" spans="6:7" x14ac:dyDescent="0.2">
      <c r="F1142" s="19"/>
      <c r="G1142" s="19"/>
    </row>
    <row r="1143" spans="6:7" x14ac:dyDescent="0.2">
      <c r="F1143" s="19"/>
      <c r="G1143" s="19"/>
    </row>
    <row r="1144" spans="6:7" x14ac:dyDescent="0.2">
      <c r="F1144" s="19"/>
      <c r="G1144" s="19"/>
    </row>
    <row r="1145" spans="6:7" x14ac:dyDescent="0.2">
      <c r="F1145" s="19"/>
      <c r="G1145" s="19"/>
    </row>
    <row r="1146" spans="6:7" x14ac:dyDescent="0.2">
      <c r="F1146" s="19"/>
      <c r="G1146" s="19"/>
    </row>
    <row r="1147" spans="6:7" x14ac:dyDescent="0.2">
      <c r="F1147" s="19"/>
      <c r="G1147" s="19"/>
    </row>
    <row r="1148" spans="6:7" x14ac:dyDescent="0.2">
      <c r="F1148" s="19"/>
      <c r="G1148" s="19"/>
    </row>
    <row r="1149" spans="6:7" x14ac:dyDescent="0.2">
      <c r="F1149" s="19"/>
      <c r="G1149" s="19"/>
    </row>
    <row r="1150" spans="6:7" x14ac:dyDescent="0.2">
      <c r="F1150" s="19"/>
      <c r="G1150" s="19"/>
    </row>
    <row r="1151" spans="6:7" x14ac:dyDescent="0.2">
      <c r="F1151" s="19"/>
      <c r="G1151" s="19"/>
    </row>
    <row r="1152" spans="6:7" x14ac:dyDescent="0.2">
      <c r="F1152" s="19"/>
      <c r="G1152" s="19"/>
    </row>
    <row r="1153" spans="6:7" x14ac:dyDescent="0.2">
      <c r="F1153" s="19"/>
      <c r="G1153" s="19"/>
    </row>
    <row r="1154" spans="6:7" x14ac:dyDescent="0.2">
      <c r="F1154" s="19"/>
      <c r="G1154" s="19"/>
    </row>
    <row r="1155" spans="6:7" x14ac:dyDescent="0.2">
      <c r="F1155" s="19"/>
      <c r="G1155" s="19"/>
    </row>
    <row r="1156" spans="6:7" x14ac:dyDescent="0.2">
      <c r="F1156" s="19"/>
      <c r="G1156" s="19"/>
    </row>
    <row r="1157" spans="6:7" x14ac:dyDescent="0.2">
      <c r="F1157" s="19"/>
      <c r="G1157" s="19"/>
    </row>
    <row r="1158" spans="6:7" x14ac:dyDescent="0.2">
      <c r="F1158" s="19"/>
      <c r="G1158" s="19"/>
    </row>
    <row r="1159" spans="6:7" x14ac:dyDescent="0.2">
      <c r="F1159" s="19"/>
      <c r="G1159" s="19"/>
    </row>
    <row r="1160" spans="6:7" x14ac:dyDescent="0.2">
      <c r="F1160" s="19"/>
      <c r="G1160" s="19"/>
    </row>
    <row r="1161" spans="6:7" x14ac:dyDescent="0.2">
      <c r="F1161" s="19"/>
      <c r="G1161" s="19"/>
    </row>
    <row r="1162" spans="6:7" x14ac:dyDescent="0.2">
      <c r="F1162" s="19"/>
      <c r="G1162" s="19"/>
    </row>
    <row r="1163" spans="6:7" x14ac:dyDescent="0.2">
      <c r="F1163" s="19"/>
      <c r="G1163" s="19"/>
    </row>
    <row r="1164" spans="6:7" x14ac:dyDescent="0.2">
      <c r="F1164" s="19"/>
      <c r="G1164" s="19"/>
    </row>
    <row r="1165" spans="6:7" x14ac:dyDescent="0.2">
      <c r="F1165" s="19"/>
      <c r="G1165" s="19"/>
    </row>
    <row r="1166" spans="6:7" x14ac:dyDescent="0.2">
      <c r="F1166" s="19"/>
      <c r="G1166" s="19"/>
    </row>
    <row r="1167" spans="6:7" x14ac:dyDescent="0.2">
      <c r="F1167" s="19"/>
      <c r="G1167" s="19"/>
    </row>
    <row r="1168" spans="6:7" x14ac:dyDescent="0.2">
      <c r="F1168" s="19"/>
      <c r="G1168" s="19"/>
    </row>
    <row r="1169" spans="6:7" x14ac:dyDescent="0.2">
      <c r="F1169" s="19"/>
      <c r="G1169" s="19"/>
    </row>
    <row r="1170" spans="6:7" x14ac:dyDescent="0.2">
      <c r="F1170" s="19"/>
      <c r="G1170" s="19"/>
    </row>
    <row r="1171" spans="6:7" x14ac:dyDescent="0.2">
      <c r="F1171" s="19"/>
      <c r="G1171" s="19"/>
    </row>
    <row r="1172" spans="6:7" x14ac:dyDescent="0.2">
      <c r="F1172" s="19"/>
      <c r="G1172" s="19"/>
    </row>
    <row r="1173" spans="6:7" x14ac:dyDescent="0.2">
      <c r="F1173" s="19"/>
      <c r="G1173" s="19"/>
    </row>
    <row r="1174" spans="6:7" x14ac:dyDescent="0.2">
      <c r="F1174" s="19"/>
      <c r="G1174" s="19"/>
    </row>
    <row r="1175" spans="6:7" x14ac:dyDescent="0.2">
      <c r="F1175" s="19"/>
      <c r="G1175" s="19"/>
    </row>
    <row r="1176" spans="6:7" x14ac:dyDescent="0.2">
      <c r="F1176" s="19"/>
      <c r="G1176" s="19"/>
    </row>
    <row r="1177" spans="6:7" x14ac:dyDescent="0.2">
      <c r="F1177" s="19"/>
      <c r="G1177" s="19"/>
    </row>
    <row r="1178" spans="6:7" x14ac:dyDescent="0.2">
      <c r="F1178" s="19"/>
      <c r="G1178" s="19"/>
    </row>
    <row r="1179" spans="6:7" x14ac:dyDescent="0.2">
      <c r="F1179" s="19"/>
      <c r="G1179" s="19"/>
    </row>
    <row r="1180" spans="6:7" x14ac:dyDescent="0.2">
      <c r="F1180" s="19"/>
      <c r="G1180" s="19"/>
    </row>
    <row r="1181" spans="6:7" x14ac:dyDescent="0.2">
      <c r="F1181" s="19"/>
      <c r="G1181" s="19"/>
    </row>
    <row r="1182" spans="6:7" x14ac:dyDescent="0.2">
      <c r="F1182" s="19"/>
      <c r="G1182" s="19"/>
    </row>
    <row r="1183" spans="6:7" x14ac:dyDescent="0.2">
      <c r="F1183" s="19"/>
      <c r="G1183" s="19"/>
    </row>
    <row r="1184" spans="6:7" x14ac:dyDescent="0.2">
      <c r="F1184" s="19"/>
      <c r="G1184" s="19"/>
    </row>
    <row r="1185" spans="6:7" x14ac:dyDescent="0.2">
      <c r="F1185" s="19"/>
      <c r="G1185" s="19"/>
    </row>
    <row r="1186" spans="6:7" x14ac:dyDescent="0.2">
      <c r="F1186" s="19"/>
      <c r="G1186" s="19"/>
    </row>
    <row r="1187" spans="6:7" x14ac:dyDescent="0.2">
      <c r="F1187" s="19"/>
      <c r="G1187" s="19"/>
    </row>
    <row r="1188" spans="6:7" x14ac:dyDescent="0.2">
      <c r="F1188" s="19"/>
      <c r="G1188" s="19"/>
    </row>
    <row r="1189" spans="6:7" x14ac:dyDescent="0.2">
      <c r="F1189" s="19"/>
      <c r="G1189" s="19"/>
    </row>
    <row r="1190" spans="6:7" x14ac:dyDescent="0.2">
      <c r="F1190" s="19"/>
      <c r="G1190" s="19"/>
    </row>
    <row r="1191" spans="6:7" x14ac:dyDescent="0.2">
      <c r="F1191" s="19"/>
      <c r="G1191" s="19"/>
    </row>
    <row r="1192" spans="6:7" x14ac:dyDescent="0.2">
      <c r="F1192" s="19"/>
      <c r="G1192" s="19"/>
    </row>
    <row r="1193" spans="6:7" x14ac:dyDescent="0.2">
      <c r="F1193" s="19"/>
      <c r="G1193" s="19"/>
    </row>
    <row r="1194" spans="6:7" x14ac:dyDescent="0.2">
      <c r="F1194" s="19"/>
      <c r="G1194" s="19"/>
    </row>
    <row r="1195" spans="6:7" x14ac:dyDescent="0.2">
      <c r="F1195" s="19"/>
      <c r="G1195" s="19"/>
    </row>
    <row r="1196" spans="6:7" x14ac:dyDescent="0.2">
      <c r="F1196" s="19"/>
      <c r="G1196" s="19"/>
    </row>
    <row r="1197" spans="6:7" x14ac:dyDescent="0.2">
      <c r="F1197" s="19"/>
      <c r="G1197" s="19"/>
    </row>
    <row r="1198" spans="6:7" x14ac:dyDescent="0.2">
      <c r="F1198" s="19"/>
      <c r="G1198" s="19"/>
    </row>
    <row r="1199" spans="6:7" x14ac:dyDescent="0.2">
      <c r="F1199" s="19"/>
      <c r="G1199" s="19"/>
    </row>
    <row r="1200" spans="6:7" x14ac:dyDescent="0.2">
      <c r="F1200" s="19"/>
      <c r="G1200" s="19"/>
    </row>
    <row r="1201" spans="6:7" x14ac:dyDescent="0.2">
      <c r="F1201" s="19"/>
      <c r="G1201" s="19"/>
    </row>
    <row r="1202" spans="6:7" x14ac:dyDescent="0.2">
      <c r="F1202" s="19"/>
      <c r="G1202" s="19"/>
    </row>
    <row r="1203" spans="6:7" x14ac:dyDescent="0.2">
      <c r="F1203" s="19"/>
      <c r="G1203" s="19"/>
    </row>
    <row r="1204" spans="6:7" x14ac:dyDescent="0.2">
      <c r="F1204" s="19"/>
      <c r="G1204" s="19"/>
    </row>
    <row r="1205" spans="6:7" x14ac:dyDescent="0.2">
      <c r="F1205" s="19"/>
      <c r="G1205" s="19"/>
    </row>
    <row r="1206" spans="6:7" x14ac:dyDescent="0.2">
      <c r="F1206" s="19"/>
      <c r="G1206" s="19"/>
    </row>
    <row r="1207" spans="6:7" x14ac:dyDescent="0.2">
      <c r="F1207" s="19"/>
      <c r="G1207" s="19"/>
    </row>
    <row r="1208" spans="6:7" x14ac:dyDescent="0.2">
      <c r="F1208" s="19"/>
      <c r="G1208" s="19"/>
    </row>
    <row r="1209" spans="6:7" x14ac:dyDescent="0.2">
      <c r="F1209" s="19"/>
      <c r="G1209" s="19"/>
    </row>
    <row r="1210" spans="6:7" x14ac:dyDescent="0.2">
      <c r="F1210" s="19"/>
      <c r="G1210" s="19"/>
    </row>
    <row r="1211" spans="6:7" x14ac:dyDescent="0.2">
      <c r="F1211" s="19"/>
      <c r="G1211" s="19"/>
    </row>
    <row r="1212" spans="6:7" x14ac:dyDescent="0.2">
      <c r="F1212" s="19"/>
      <c r="G1212" s="19"/>
    </row>
    <row r="1213" spans="6:7" x14ac:dyDescent="0.2">
      <c r="F1213" s="19"/>
      <c r="G1213" s="19"/>
    </row>
    <row r="1214" spans="6:7" x14ac:dyDescent="0.2">
      <c r="F1214" s="19"/>
      <c r="G1214" s="19"/>
    </row>
    <row r="1215" spans="6:7" x14ac:dyDescent="0.2">
      <c r="F1215" s="19"/>
      <c r="G1215" s="19"/>
    </row>
    <row r="1216" spans="6:7" x14ac:dyDescent="0.2">
      <c r="F1216" s="19"/>
      <c r="G1216" s="19"/>
    </row>
    <row r="1217" spans="6:7" x14ac:dyDescent="0.2">
      <c r="F1217" s="19"/>
      <c r="G1217" s="19"/>
    </row>
    <row r="1218" spans="6:7" x14ac:dyDescent="0.2">
      <c r="F1218" s="19"/>
      <c r="G1218" s="19"/>
    </row>
    <row r="1219" spans="6:7" x14ac:dyDescent="0.2">
      <c r="F1219" s="19"/>
      <c r="G1219" s="19"/>
    </row>
    <row r="1220" spans="6:7" x14ac:dyDescent="0.2">
      <c r="F1220" s="19"/>
      <c r="G1220" s="19"/>
    </row>
    <row r="1221" spans="6:7" x14ac:dyDescent="0.2">
      <c r="F1221" s="19"/>
      <c r="G1221" s="19"/>
    </row>
    <row r="1222" spans="6:7" x14ac:dyDescent="0.2">
      <c r="F1222" s="19"/>
      <c r="G1222" s="19"/>
    </row>
    <row r="1223" spans="6:7" x14ac:dyDescent="0.2">
      <c r="F1223" s="19"/>
      <c r="G1223" s="19"/>
    </row>
    <row r="1224" spans="6:7" x14ac:dyDescent="0.2">
      <c r="F1224" s="19"/>
      <c r="G1224" s="19"/>
    </row>
    <row r="1225" spans="6:7" x14ac:dyDescent="0.2">
      <c r="F1225" s="19"/>
      <c r="G1225" s="19"/>
    </row>
    <row r="1226" spans="6:7" x14ac:dyDescent="0.2">
      <c r="F1226" s="19"/>
      <c r="G1226" s="19"/>
    </row>
    <row r="1227" spans="6:7" x14ac:dyDescent="0.2">
      <c r="F1227" s="19"/>
      <c r="G1227" s="19"/>
    </row>
    <row r="1228" spans="6:7" x14ac:dyDescent="0.2">
      <c r="F1228" s="19"/>
      <c r="G1228" s="19"/>
    </row>
    <row r="1229" spans="6:7" x14ac:dyDescent="0.2">
      <c r="F1229" s="19"/>
      <c r="G1229" s="19"/>
    </row>
    <row r="1230" spans="6:7" x14ac:dyDescent="0.2">
      <c r="F1230" s="19"/>
      <c r="G1230" s="19"/>
    </row>
    <row r="1231" spans="6:7" x14ac:dyDescent="0.2">
      <c r="F1231" s="19"/>
      <c r="G1231" s="19"/>
    </row>
    <row r="1232" spans="6:7" x14ac:dyDescent="0.2">
      <c r="F1232" s="19"/>
      <c r="G1232" s="19"/>
    </row>
    <row r="1233" spans="6:7" x14ac:dyDescent="0.2">
      <c r="F1233" s="19"/>
      <c r="G1233" s="19"/>
    </row>
    <row r="1234" spans="6:7" x14ac:dyDescent="0.2">
      <c r="F1234" s="19"/>
      <c r="G1234" s="19"/>
    </row>
    <row r="1235" spans="6:7" x14ac:dyDescent="0.2">
      <c r="F1235" s="19"/>
      <c r="G1235" s="19"/>
    </row>
    <row r="1236" spans="6:7" x14ac:dyDescent="0.2">
      <c r="F1236" s="19"/>
      <c r="G1236" s="19"/>
    </row>
    <row r="1237" spans="6:7" x14ac:dyDescent="0.2">
      <c r="F1237" s="19"/>
      <c r="G1237" s="19"/>
    </row>
    <row r="1238" spans="6:7" x14ac:dyDescent="0.2">
      <c r="F1238" s="19"/>
      <c r="G1238" s="19"/>
    </row>
    <row r="1239" spans="6:7" x14ac:dyDescent="0.2">
      <c r="F1239" s="19"/>
      <c r="G1239" s="19"/>
    </row>
    <row r="1240" spans="6:7" x14ac:dyDescent="0.2">
      <c r="F1240" s="19"/>
      <c r="G1240" s="19"/>
    </row>
    <row r="1241" spans="6:7" x14ac:dyDescent="0.2">
      <c r="F1241" s="19"/>
      <c r="G1241" s="19"/>
    </row>
    <row r="1242" spans="6:7" x14ac:dyDescent="0.2">
      <c r="F1242" s="19"/>
      <c r="G1242" s="19"/>
    </row>
    <row r="1243" spans="6:7" x14ac:dyDescent="0.2">
      <c r="F1243" s="19"/>
      <c r="G1243" s="19"/>
    </row>
    <row r="1244" spans="6:7" x14ac:dyDescent="0.2">
      <c r="F1244" s="19"/>
      <c r="G1244" s="19"/>
    </row>
    <row r="1245" spans="6:7" x14ac:dyDescent="0.2">
      <c r="F1245" s="19"/>
      <c r="G1245" s="19"/>
    </row>
    <row r="1246" spans="6:7" x14ac:dyDescent="0.2">
      <c r="F1246" s="19"/>
      <c r="G1246" s="19"/>
    </row>
    <row r="1247" spans="6:7" x14ac:dyDescent="0.2">
      <c r="F1247" s="19"/>
      <c r="G1247" s="19"/>
    </row>
    <row r="1248" spans="6:7" x14ac:dyDescent="0.2">
      <c r="F1248" s="19"/>
      <c r="G1248" s="19"/>
    </row>
    <row r="1249" spans="6:7" x14ac:dyDescent="0.2">
      <c r="F1249" s="19"/>
      <c r="G1249" s="19"/>
    </row>
    <row r="1250" spans="6:7" x14ac:dyDescent="0.2">
      <c r="F1250" s="19"/>
      <c r="G1250" s="19"/>
    </row>
    <row r="1251" spans="6:7" x14ac:dyDescent="0.2">
      <c r="F1251" s="19"/>
      <c r="G1251" s="19"/>
    </row>
    <row r="1252" spans="6:7" x14ac:dyDescent="0.2">
      <c r="F1252" s="19"/>
      <c r="G1252" s="19"/>
    </row>
    <row r="1253" spans="6:7" x14ac:dyDescent="0.2">
      <c r="F1253" s="19"/>
      <c r="G1253" s="19"/>
    </row>
    <row r="1254" spans="6:7" x14ac:dyDescent="0.2">
      <c r="F1254" s="19"/>
      <c r="G1254" s="19"/>
    </row>
    <row r="1255" spans="6:7" x14ac:dyDescent="0.2">
      <c r="F1255" s="19"/>
      <c r="G1255" s="19"/>
    </row>
    <row r="1256" spans="6:7" x14ac:dyDescent="0.2">
      <c r="F1256" s="19"/>
      <c r="G1256" s="19"/>
    </row>
    <row r="1257" spans="6:7" x14ac:dyDescent="0.2">
      <c r="F1257" s="19"/>
      <c r="G1257" s="19"/>
    </row>
    <row r="1258" spans="6:7" x14ac:dyDescent="0.2">
      <c r="F1258" s="19"/>
      <c r="G1258" s="19"/>
    </row>
    <row r="1259" spans="6:7" x14ac:dyDescent="0.2">
      <c r="F1259" s="19"/>
      <c r="G1259" s="19"/>
    </row>
    <row r="1260" spans="6:7" x14ac:dyDescent="0.2">
      <c r="F1260" s="19"/>
      <c r="G1260" s="19"/>
    </row>
    <row r="1261" spans="6:7" x14ac:dyDescent="0.2">
      <c r="F1261" s="19"/>
      <c r="G1261" s="19"/>
    </row>
    <row r="1262" spans="6:7" x14ac:dyDescent="0.2">
      <c r="F1262" s="19"/>
      <c r="G1262" s="19"/>
    </row>
    <row r="1263" spans="6:7" x14ac:dyDescent="0.2">
      <c r="F1263" s="19"/>
      <c r="G1263" s="19"/>
    </row>
    <row r="1264" spans="6:7" x14ac:dyDescent="0.2">
      <c r="F1264" s="19"/>
      <c r="G1264" s="19"/>
    </row>
    <row r="1265" spans="6:7" x14ac:dyDescent="0.2">
      <c r="F1265" s="19"/>
      <c r="G1265" s="19"/>
    </row>
    <row r="1266" spans="6:7" x14ac:dyDescent="0.2">
      <c r="F1266" s="19"/>
      <c r="G1266" s="19"/>
    </row>
    <row r="1267" spans="6:7" x14ac:dyDescent="0.2">
      <c r="F1267" s="19"/>
      <c r="G1267" s="19"/>
    </row>
    <row r="1268" spans="6:7" x14ac:dyDescent="0.2">
      <c r="F1268" s="19"/>
      <c r="G1268" s="19"/>
    </row>
    <row r="1269" spans="6:7" x14ac:dyDescent="0.2">
      <c r="F1269" s="19"/>
      <c r="G1269" s="19"/>
    </row>
    <row r="1270" spans="6:7" x14ac:dyDescent="0.2">
      <c r="F1270" s="19"/>
      <c r="G1270" s="19"/>
    </row>
    <row r="1271" spans="6:7" x14ac:dyDescent="0.2">
      <c r="F1271" s="19"/>
      <c r="G1271" s="19"/>
    </row>
    <row r="1272" spans="6:7" x14ac:dyDescent="0.2">
      <c r="F1272" s="19"/>
      <c r="G1272" s="19"/>
    </row>
    <row r="1273" spans="6:7" x14ac:dyDescent="0.2">
      <c r="F1273" s="19"/>
      <c r="G1273" s="19"/>
    </row>
    <row r="1274" spans="6:7" x14ac:dyDescent="0.2">
      <c r="F1274" s="19"/>
      <c r="G1274" s="19"/>
    </row>
    <row r="1275" spans="6:7" x14ac:dyDescent="0.2">
      <c r="F1275" s="19"/>
      <c r="G1275" s="19"/>
    </row>
    <row r="1276" spans="6:7" x14ac:dyDescent="0.2">
      <c r="F1276" s="19"/>
      <c r="G1276" s="19"/>
    </row>
    <row r="1277" spans="6:7" x14ac:dyDescent="0.2">
      <c r="F1277" s="19"/>
      <c r="G1277" s="19"/>
    </row>
    <row r="1278" spans="6:7" x14ac:dyDescent="0.2">
      <c r="F1278" s="19"/>
      <c r="G1278" s="19"/>
    </row>
    <row r="1279" spans="6:7" x14ac:dyDescent="0.2">
      <c r="F1279" s="19"/>
      <c r="G1279" s="19"/>
    </row>
    <row r="1280" spans="6:7" x14ac:dyDescent="0.2">
      <c r="F1280" s="19"/>
      <c r="G1280" s="19"/>
    </row>
    <row r="1281" spans="6:7" x14ac:dyDescent="0.2">
      <c r="F1281" s="19"/>
      <c r="G1281" s="19"/>
    </row>
    <row r="1282" spans="6:7" x14ac:dyDescent="0.2">
      <c r="F1282" s="19"/>
      <c r="G1282" s="19"/>
    </row>
    <row r="1283" spans="6:7" x14ac:dyDescent="0.2">
      <c r="F1283" s="19"/>
      <c r="G1283" s="19"/>
    </row>
    <row r="1284" spans="6:7" x14ac:dyDescent="0.2">
      <c r="F1284" s="19"/>
      <c r="G1284" s="19"/>
    </row>
    <row r="1285" spans="6:7" x14ac:dyDescent="0.2">
      <c r="F1285" s="19"/>
      <c r="G1285" s="19"/>
    </row>
    <row r="1286" spans="6:7" x14ac:dyDescent="0.2">
      <c r="F1286" s="19"/>
      <c r="G1286" s="19"/>
    </row>
    <row r="1287" spans="6:7" x14ac:dyDescent="0.2">
      <c r="F1287" s="19"/>
      <c r="G1287" s="19"/>
    </row>
    <row r="1288" spans="6:7" x14ac:dyDescent="0.2">
      <c r="F1288" s="19"/>
      <c r="G1288" s="19"/>
    </row>
    <row r="1289" spans="6:7" x14ac:dyDescent="0.2">
      <c r="F1289" s="19"/>
      <c r="G1289" s="19"/>
    </row>
    <row r="1290" spans="6:7" x14ac:dyDescent="0.2">
      <c r="F1290" s="19"/>
      <c r="G1290" s="19"/>
    </row>
    <row r="1291" spans="6:7" x14ac:dyDescent="0.2">
      <c r="F1291" s="19"/>
      <c r="G1291" s="19"/>
    </row>
    <row r="1292" spans="6:7" x14ac:dyDescent="0.2">
      <c r="F1292" s="19"/>
      <c r="G1292" s="19"/>
    </row>
    <row r="1293" spans="6:7" x14ac:dyDescent="0.2">
      <c r="F1293" s="19"/>
      <c r="G1293" s="19"/>
    </row>
    <row r="1294" spans="6:7" x14ac:dyDescent="0.2">
      <c r="F1294" s="19"/>
      <c r="G1294" s="19"/>
    </row>
    <row r="1295" spans="6:7" x14ac:dyDescent="0.2">
      <c r="F1295" s="19"/>
      <c r="G1295" s="19"/>
    </row>
    <row r="1296" spans="6:7" x14ac:dyDescent="0.2">
      <c r="F1296" s="19"/>
      <c r="G1296" s="19"/>
    </row>
    <row r="1297" spans="6:7" x14ac:dyDescent="0.2">
      <c r="F1297" s="19"/>
      <c r="G1297" s="19"/>
    </row>
    <row r="1298" spans="6:7" x14ac:dyDescent="0.2">
      <c r="F1298" s="19"/>
      <c r="G1298" s="19"/>
    </row>
    <row r="1299" spans="6:7" x14ac:dyDescent="0.2">
      <c r="F1299" s="19"/>
      <c r="G1299" s="19"/>
    </row>
    <row r="1300" spans="6:7" x14ac:dyDescent="0.2">
      <c r="F1300" s="19"/>
      <c r="G1300" s="19"/>
    </row>
    <row r="1301" spans="6:7" x14ac:dyDescent="0.2">
      <c r="F1301" s="19"/>
      <c r="G1301" s="19"/>
    </row>
    <row r="1302" spans="6:7" x14ac:dyDescent="0.2">
      <c r="F1302" s="19"/>
      <c r="G1302" s="19"/>
    </row>
    <row r="1303" spans="6:7" x14ac:dyDescent="0.2">
      <c r="F1303" s="19"/>
      <c r="G1303" s="19"/>
    </row>
    <row r="1304" spans="6:7" x14ac:dyDescent="0.2">
      <c r="F1304" s="19"/>
      <c r="G1304" s="19"/>
    </row>
    <row r="1305" spans="6:7" x14ac:dyDescent="0.2">
      <c r="F1305" s="19"/>
      <c r="G1305" s="19"/>
    </row>
    <row r="1306" spans="6:7" x14ac:dyDescent="0.2">
      <c r="F1306" s="19"/>
      <c r="G1306" s="19"/>
    </row>
    <row r="1307" spans="6:7" x14ac:dyDescent="0.2">
      <c r="F1307" s="19"/>
      <c r="G1307" s="19"/>
    </row>
    <row r="1308" spans="6:7" x14ac:dyDescent="0.2">
      <c r="F1308" s="19"/>
      <c r="G1308" s="19"/>
    </row>
    <row r="1309" spans="6:7" x14ac:dyDescent="0.2">
      <c r="F1309" s="19"/>
      <c r="G1309" s="19"/>
    </row>
    <row r="1310" spans="6:7" x14ac:dyDescent="0.2">
      <c r="F1310" s="19"/>
      <c r="G1310" s="19"/>
    </row>
    <row r="1311" spans="6:7" x14ac:dyDescent="0.2">
      <c r="F1311" s="19"/>
      <c r="G1311" s="19"/>
    </row>
    <row r="1312" spans="6:7" x14ac:dyDescent="0.2">
      <c r="F1312" s="19"/>
      <c r="G1312" s="19"/>
    </row>
    <row r="1313" spans="6:7" x14ac:dyDescent="0.2">
      <c r="F1313" s="19"/>
      <c r="G1313" s="19"/>
    </row>
    <row r="1314" spans="6:7" x14ac:dyDescent="0.2">
      <c r="F1314" s="19"/>
      <c r="G1314" s="19"/>
    </row>
    <row r="1315" spans="6:7" x14ac:dyDescent="0.2">
      <c r="F1315" s="19"/>
      <c r="G1315" s="19"/>
    </row>
    <row r="1316" spans="6:7" x14ac:dyDescent="0.2">
      <c r="F1316" s="19"/>
      <c r="G1316" s="19"/>
    </row>
    <row r="1317" spans="6:7" x14ac:dyDescent="0.2">
      <c r="F1317" s="19"/>
      <c r="G1317" s="19"/>
    </row>
    <row r="1318" spans="6:7" x14ac:dyDescent="0.2">
      <c r="F1318" s="19"/>
      <c r="G1318" s="19"/>
    </row>
    <row r="1319" spans="6:7" x14ac:dyDescent="0.2">
      <c r="F1319" s="19"/>
      <c r="G1319" s="19"/>
    </row>
    <row r="1320" spans="6:7" x14ac:dyDescent="0.2">
      <c r="F1320" s="19"/>
      <c r="G1320" s="19"/>
    </row>
    <row r="1321" spans="6:7" x14ac:dyDescent="0.2">
      <c r="F1321" s="19"/>
      <c r="G1321" s="19"/>
    </row>
    <row r="1322" spans="6:7" x14ac:dyDescent="0.2">
      <c r="F1322" s="19"/>
      <c r="G1322" s="19"/>
    </row>
    <row r="1323" spans="6:7" x14ac:dyDescent="0.2">
      <c r="F1323" s="19"/>
      <c r="G1323" s="19"/>
    </row>
    <row r="1324" spans="6:7" x14ac:dyDescent="0.2">
      <c r="F1324" s="19"/>
      <c r="G1324" s="19"/>
    </row>
    <row r="1325" spans="6:7" x14ac:dyDescent="0.2">
      <c r="F1325" s="19"/>
      <c r="G1325" s="19"/>
    </row>
    <row r="1326" spans="6:7" x14ac:dyDescent="0.2">
      <c r="F1326" s="19"/>
      <c r="G1326" s="19"/>
    </row>
    <row r="1327" spans="6:7" x14ac:dyDescent="0.2">
      <c r="F1327" s="19"/>
      <c r="G1327" s="19"/>
    </row>
    <row r="1328" spans="6:7" x14ac:dyDescent="0.2">
      <c r="F1328" s="19"/>
      <c r="G1328" s="19"/>
    </row>
    <row r="1329" spans="6:7" x14ac:dyDescent="0.2">
      <c r="F1329" s="19"/>
      <c r="G1329" s="19"/>
    </row>
    <row r="1330" spans="6:7" x14ac:dyDescent="0.2">
      <c r="F1330" s="19"/>
      <c r="G1330" s="19"/>
    </row>
    <row r="1331" spans="6:7" x14ac:dyDescent="0.2">
      <c r="F1331" s="19"/>
      <c r="G1331" s="19"/>
    </row>
    <row r="1332" spans="6:7" x14ac:dyDescent="0.2">
      <c r="F1332" s="19"/>
      <c r="G1332" s="19"/>
    </row>
    <row r="1333" spans="6:7" x14ac:dyDescent="0.2">
      <c r="F1333" s="19"/>
      <c r="G1333" s="19"/>
    </row>
    <row r="1334" spans="6:7" x14ac:dyDescent="0.2">
      <c r="F1334" s="19"/>
      <c r="G1334" s="19"/>
    </row>
    <row r="1335" spans="6:7" x14ac:dyDescent="0.2">
      <c r="F1335" s="19"/>
      <c r="G1335" s="19"/>
    </row>
    <row r="1336" spans="6:7" x14ac:dyDescent="0.2">
      <c r="F1336" s="19"/>
      <c r="G1336" s="19"/>
    </row>
    <row r="1337" spans="6:7" x14ac:dyDescent="0.2">
      <c r="F1337" s="19"/>
      <c r="G1337" s="19"/>
    </row>
    <row r="1338" spans="6:7" x14ac:dyDescent="0.2">
      <c r="F1338" s="19"/>
      <c r="G1338" s="19"/>
    </row>
    <row r="1339" spans="6:7" x14ac:dyDescent="0.2">
      <c r="F1339" s="19"/>
      <c r="G1339" s="19"/>
    </row>
    <row r="1340" spans="6:7" x14ac:dyDescent="0.2">
      <c r="F1340" s="19"/>
      <c r="G1340" s="19"/>
    </row>
    <row r="1341" spans="6:7" x14ac:dyDescent="0.2">
      <c r="F1341" s="19"/>
      <c r="G1341" s="19"/>
    </row>
    <row r="1342" spans="6:7" x14ac:dyDescent="0.2">
      <c r="F1342" s="19"/>
      <c r="G1342" s="19"/>
    </row>
    <row r="1343" spans="6:7" x14ac:dyDescent="0.2">
      <c r="F1343" s="19"/>
      <c r="G1343" s="19"/>
    </row>
    <row r="1344" spans="6:7" x14ac:dyDescent="0.2">
      <c r="F1344" s="19"/>
      <c r="G1344" s="19"/>
    </row>
    <row r="1345" spans="6:7" x14ac:dyDescent="0.2">
      <c r="F1345" s="19"/>
      <c r="G1345" s="19"/>
    </row>
    <row r="1346" spans="6:7" x14ac:dyDescent="0.2">
      <c r="F1346" s="19"/>
      <c r="G1346" s="19"/>
    </row>
    <row r="1347" spans="6:7" x14ac:dyDescent="0.2">
      <c r="F1347" s="19"/>
      <c r="G1347" s="19"/>
    </row>
    <row r="1348" spans="6:7" x14ac:dyDescent="0.2">
      <c r="F1348" s="19"/>
      <c r="G1348" s="19"/>
    </row>
    <row r="1349" spans="6:7" x14ac:dyDescent="0.2">
      <c r="F1349" s="19"/>
      <c r="G1349" s="19"/>
    </row>
    <row r="1350" spans="6:7" x14ac:dyDescent="0.2">
      <c r="F1350" s="19"/>
      <c r="G1350" s="19"/>
    </row>
    <row r="1351" spans="6:7" x14ac:dyDescent="0.2">
      <c r="F1351" s="19"/>
      <c r="G1351" s="19"/>
    </row>
    <row r="1352" spans="6:7" x14ac:dyDescent="0.2">
      <c r="F1352" s="19"/>
      <c r="G1352" s="19"/>
    </row>
    <row r="1353" spans="6:7" x14ac:dyDescent="0.2">
      <c r="F1353" s="19"/>
      <c r="G1353" s="19"/>
    </row>
    <row r="1354" spans="6:7" x14ac:dyDescent="0.2">
      <c r="F1354" s="19"/>
      <c r="G1354" s="19"/>
    </row>
    <row r="1355" spans="6:7" x14ac:dyDescent="0.2">
      <c r="F1355" s="19"/>
      <c r="G1355" s="19"/>
    </row>
    <row r="1356" spans="6:7" x14ac:dyDescent="0.2">
      <c r="F1356" s="19"/>
      <c r="G1356" s="19"/>
    </row>
    <row r="1357" spans="6:7" x14ac:dyDescent="0.2">
      <c r="F1357" s="19"/>
      <c r="G1357" s="19"/>
    </row>
    <row r="1358" spans="6:7" x14ac:dyDescent="0.2">
      <c r="F1358" s="19"/>
      <c r="G1358" s="19"/>
    </row>
    <row r="1359" spans="6:7" x14ac:dyDescent="0.2">
      <c r="F1359" s="19"/>
      <c r="G1359" s="19"/>
    </row>
    <row r="1360" spans="6:7" x14ac:dyDescent="0.2">
      <c r="F1360" s="19"/>
      <c r="G1360" s="19"/>
    </row>
    <row r="1361" spans="6:7" x14ac:dyDescent="0.2">
      <c r="F1361" s="19"/>
      <c r="G1361" s="19"/>
    </row>
    <row r="1362" spans="6:7" x14ac:dyDescent="0.2">
      <c r="F1362" s="19"/>
      <c r="G1362" s="19"/>
    </row>
    <row r="1363" spans="6:7" x14ac:dyDescent="0.2">
      <c r="F1363" s="19"/>
      <c r="G1363" s="19"/>
    </row>
    <row r="1364" spans="6:7" x14ac:dyDescent="0.2">
      <c r="F1364" s="19"/>
      <c r="G1364" s="19"/>
    </row>
    <row r="1365" spans="6:7" x14ac:dyDescent="0.2">
      <c r="F1365" s="19"/>
      <c r="G1365" s="19"/>
    </row>
    <row r="1366" spans="6:7" x14ac:dyDescent="0.2">
      <c r="F1366" s="19"/>
      <c r="G1366" s="19"/>
    </row>
    <row r="1367" spans="6:7" x14ac:dyDescent="0.2">
      <c r="F1367" s="19"/>
      <c r="G1367" s="19"/>
    </row>
    <row r="1368" spans="6:7" x14ac:dyDescent="0.2">
      <c r="F1368" s="19"/>
      <c r="G1368" s="19"/>
    </row>
    <row r="1369" spans="6:7" x14ac:dyDescent="0.2">
      <c r="F1369" s="19"/>
      <c r="G1369" s="19"/>
    </row>
    <row r="1370" spans="6:7" x14ac:dyDescent="0.2">
      <c r="F1370" s="19"/>
      <c r="G1370" s="19"/>
    </row>
    <row r="1371" spans="6:7" x14ac:dyDescent="0.2">
      <c r="F1371" s="19"/>
      <c r="G1371" s="19"/>
    </row>
    <row r="1372" spans="6:7" x14ac:dyDescent="0.2">
      <c r="F1372" s="19"/>
      <c r="G1372" s="19"/>
    </row>
    <row r="1373" spans="6:7" x14ac:dyDescent="0.2">
      <c r="F1373" s="19"/>
      <c r="G1373" s="19"/>
    </row>
    <row r="1374" spans="6:7" x14ac:dyDescent="0.2">
      <c r="F1374" s="19"/>
      <c r="G1374" s="19"/>
    </row>
    <row r="1375" spans="6:7" x14ac:dyDescent="0.2">
      <c r="F1375" s="19"/>
      <c r="G1375" s="19"/>
    </row>
    <row r="1376" spans="6:7" x14ac:dyDescent="0.2">
      <c r="F1376" s="19"/>
      <c r="G1376" s="19"/>
    </row>
    <row r="1377" spans="6:7" x14ac:dyDescent="0.2">
      <c r="F1377" s="19"/>
      <c r="G1377" s="19"/>
    </row>
    <row r="1378" spans="6:7" x14ac:dyDescent="0.2">
      <c r="F1378" s="19"/>
      <c r="G1378" s="19"/>
    </row>
    <row r="1379" spans="6:7" x14ac:dyDescent="0.2">
      <c r="F1379" s="19"/>
      <c r="G1379" s="19"/>
    </row>
    <row r="1380" spans="6:7" x14ac:dyDescent="0.2">
      <c r="F1380" s="19"/>
      <c r="G1380" s="19"/>
    </row>
    <row r="1381" spans="6:7" x14ac:dyDescent="0.2">
      <c r="F1381" s="19"/>
      <c r="G1381" s="19"/>
    </row>
    <row r="1382" spans="6:7" x14ac:dyDescent="0.2">
      <c r="F1382" s="19"/>
      <c r="G1382" s="19"/>
    </row>
    <row r="1383" spans="6:7" x14ac:dyDescent="0.2">
      <c r="F1383" s="19"/>
      <c r="G1383" s="19"/>
    </row>
    <row r="1384" spans="6:7" x14ac:dyDescent="0.2">
      <c r="F1384" s="19"/>
      <c r="G1384" s="19"/>
    </row>
    <row r="1385" spans="6:7" x14ac:dyDescent="0.2">
      <c r="F1385" s="19"/>
      <c r="G1385" s="19"/>
    </row>
    <row r="1386" spans="6:7" x14ac:dyDescent="0.2">
      <c r="F1386" s="19"/>
      <c r="G1386" s="19"/>
    </row>
    <row r="1387" spans="6:7" x14ac:dyDescent="0.2">
      <c r="F1387" s="19"/>
      <c r="G1387" s="19"/>
    </row>
    <row r="1388" spans="6:7" x14ac:dyDescent="0.2">
      <c r="F1388" s="19"/>
      <c r="G1388" s="19"/>
    </row>
    <row r="1389" spans="6:7" x14ac:dyDescent="0.2">
      <c r="F1389" s="19"/>
      <c r="G1389" s="19"/>
    </row>
    <row r="1390" spans="6:7" x14ac:dyDescent="0.2">
      <c r="F1390" s="19"/>
      <c r="G1390" s="19"/>
    </row>
    <row r="1391" spans="6:7" x14ac:dyDescent="0.2">
      <c r="F1391" s="19"/>
      <c r="G1391" s="19"/>
    </row>
    <row r="1392" spans="6:7" x14ac:dyDescent="0.2">
      <c r="F1392" s="19"/>
      <c r="G1392" s="19"/>
    </row>
    <row r="1393" spans="6:7" x14ac:dyDescent="0.2">
      <c r="F1393" s="19"/>
      <c r="G1393" s="19"/>
    </row>
    <row r="1394" spans="6:7" x14ac:dyDescent="0.2">
      <c r="F1394" s="19"/>
      <c r="G1394" s="19"/>
    </row>
    <row r="1395" spans="6:7" x14ac:dyDescent="0.2">
      <c r="F1395" s="19"/>
      <c r="G1395" s="19"/>
    </row>
    <row r="1396" spans="6:7" x14ac:dyDescent="0.2">
      <c r="F1396" s="19"/>
      <c r="G1396" s="19"/>
    </row>
    <row r="1397" spans="6:7" x14ac:dyDescent="0.2">
      <c r="F1397" s="19"/>
      <c r="G1397" s="19"/>
    </row>
    <row r="1398" spans="6:7" x14ac:dyDescent="0.2">
      <c r="F1398" s="19"/>
      <c r="G1398" s="19"/>
    </row>
    <row r="1399" spans="6:7" x14ac:dyDescent="0.2">
      <c r="F1399" s="19"/>
      <c r="G1399" s="19"/>
    </row>
    <row r="1400" spans="6:7" x14ac:dyDescent="0.2">
      <c r="F1400" s="19"/>
      <c r="G1400" s="19"/>
    </row>
    <row r="1401" spans="6:7" x14ac:dyDescent="0.2">
      <c r="F1401" s="19"/>
      <c r="G1401" s="19"/>
    </row>
    <row r="1402" spans="6:7" x14ac:dyDescent="0.2">
      <c r="F1402" s="19"/>
      <c r="G1402" s="19"/>
    </row>
    <row r="1403" spans="6:7" x14ac:dyDescent="0.2">
      <c r="F1403" s="19"/>
      <c r="G1403" s="19"/>
    </row>
    <row r="1404" spans="6:7" x14ac:dyDescent="0.2">
      <c r="F1404" s="19"/>
      <c r="G1404" s="19"/>
    </row>
    <row r="1405" spans="6:7" x14ac:dyDescent="0.2">
      <c r="F1405" s="19"/>
      <c r="G1405" s="19"/>
    </row>
    <row r="1406" spans="6:7" x14ac:dyDescent="0.2">
      <c r="F1406" s="19"/>
      <c r="G1406" s="19"/>
    </row>
    <row r="1407" spans="6:7" x14ac:dyDescent="0.2">
      <c r="F1407" s="19"/>
      <c r="G1407" s="19"/>
    </row>
    <row r="1408" spans="6:7" x14ac:dyDescent="0.2">
      <c r="F1408" s="19"/>
      <c r="G1408" s="19"/>
    </row>
    <row r="1409" spans="6:7" x14ac:dyDescent="0.2">
      <c r="F1409" s="19"/>
      <c r="G1409" s="19"/>
    </row>
    <row r="1410" spans="6:7" x14ac:dyDescent="0.2">
      <c r="F1410" s="19"/>
      <c r="G1410" s="19"/>
    </row>
    <row r="1411" spans="6:7" x14ac:dyDescent="0.2">
      <c r="F1411" s="19"/>
      <c r="G1411" s="19"/>
    </row>
    <row r="1412" spans="6:7" x14ac:dyDescent="0.2">
      <c r="F1412" s="19"/>
      <c r="G1412" s="19"/>
    </row>
    <row r="1413" spans="6:7" x14ac:dyDescent="0.2">
      <c r="F1413" s="19"/>
      <c r="G1413" s="19"/>
    </row>
    <row r="1414" spans="6:7" x14ac:dyDescent="0.2">
      <c r="F1414" s="19"/>
      <c r="G1414" s="19"/>
    </row>
    <row r="1415" spans="6:7" x14ac:dyDescent="0.2">
      <c r="F1415" s="19"/>
      <c r="G1415" s="19"/>
    </row>
    <row r="1416" spans="6:7" x14ac:dyDescent="0.2">
      <c r="F1416" s="19"/>
      <c r="G1416" s="19"/>
    </row>
    <row r="1417" spans="6:7" x14ac:dyDescent="0.2">
      <c r="F1417" s="19"/>
      <c r="G1417" s="19"/>
    </row>
    <row r="1418" spans="6:7" x14ac:dyDescent="0.2">
      <c r="F1418" s="19"/>
      <c r="G1418" s="19"/>
    </row>
    <row r="1419" spans="6:7" x14ac:dyDescent="0.2">
      <c r="F1419" s="19"/>
      <c r="G1419" s="19"/>
    </row>
    <row r="1420" spans="6:7" x14ac:dyDescent="0.2">
      <c r="F1420" s="19"/>
      <c r="G1420" s="19"/>
    </row>
    <row r="1421" spans="6:7" x14ac:dyDescent="0.2">
      <c r="F1421" s="19"/>
      <c r="G1421" s="19"/>
    </row>
    <row r="1422" spans="6:7" x14ac:dyDescent="0.2">
      <c r="F1422" s="19"/>
      <c r="G1422" s="19"/>
    </row>
    <row r="1423" spans="6:7" x14ac:dyDescent="0.2">
      <c r="F1423" s="19"/>
      <c r="G1423" s="19"/>
    </row>
    <row r="1424" spans="6:7" x14ac:dyDescent="0.2">
      <c r="F1424" s="19"/>
      <c r="G1424" s="19"/>
    </row>
    <row r="1425" spans="6:7" x14ac:dyDescent="0.2">
      <c r="F1425" s="19"/>
      <c r="G1425" s="19"/>
    </row>
    <row r="1426" spans="6:7" x14ac:dyDescent="0.2">
      <c r="F1426" s="19"/>
      <c r="G1426" s="19"/>
    </row>
    <row r="1427" spans="6:7" x14ac:dyDescent="0.2">
      <c r="F1427" s="19"/>
      <c r="G1427" s="19"/>
    </row>
    <row r="1428" spans="6:7" x14ac:dyDescent="0.2">
      <c r="F1428" s="19"/>
      <c r="G1428" s="19"/>
    </row>
    <row r="1429" spans="6:7" x14ac:dyDescent="0.2">
      <c r="F1429" s="19"/>
      <c r="G1429" s="19"/>
    </row>
    <row r="1430" spans="6:7" x14ac:dyDescent="0.2">
      <c r="F1430" s="19"/>
      <c r="G1430" s="19"/>
    </row>
    <row r="1431" spans="6:7" x14ac:dyDescent="0.2">
      <c r="F1431" s="19"/>
      <c r="G1431" s="19"/>
    </row>
    <row r="1432" spans="6:7" x14ac:dyDescent="0.2">
      <c r="F1432" s="19"/>
      <c r="G1432" s="19"/>
    </row>
    <row r="1433" spans="6:7" x14ac:dyDescent="0.2">
      <c r="F1433" s="19"/>
      <c r="G1433" s="19"/>
    </row>
    <row r="1434" spans="6:7" x14ac:dyDescent="0.2">
      <c r="F1434" s="19"/>
      <c r="G1434" s="19"/>
    </row>
    <row r="1435" spans="6:7" x14ac:dyDescent="0.2">
      <c r="F1435" s="19"/>
      <c r="G1435" s="19"/>
    </row>
    <row r="1436" spans="6:7" x14ac:dyDescent="0.2">
      <c r="F1436" s="19"/>
      <c r="G1436" s="19"/>
    </row>
    <row r="1437" spans="6:7" x14ac:dyDescent="0.2">
      <c r="F1437" s="19"/>
      <c r="G1437" s="19"/>
    </row>
    <row r="1438" spans="6:7" x14ac:dyDescent="0.2">
      <c r="F1438" s="19"/>
      <c r="G1438" s="19"/>
    </row>
    <row r="1439" spans="6:7" x14ac:dyDescent="0.2">
      <c r="F1439" s="19"/>
      <c r="G1439" s="19"/>
    </row>
    <row r="1440" spans="6:7" x14ac:dyDescent="0.2">
      <c r="F1440" s="19"/>
      <c r="G1440" s="19"/>
    </row>
    <row r="1441" spans="6:7" x14ac:dyDescent="0.2">
      <c r="F1441" s="19"/>
      <c r="G1441" s="19"/>
    </row>
    <row r="1442" spans="6:7" x14ac:dyDescent="0.2">
      <c r="F1442" s="19"/>
      <c r="G1442" s="19"/>
    </row>
    <row r="1443" spans="6:7" x14ac:dyDescent="0.2">
      <c r="F1443" s="19"/>
      <c r="G1443" s="19"/>
    </row>
    <row r="1444" spans="6:7" x14ac:dyDescent="0.2">
      <c r="F1444" s="19"/>
      <c r="G1444" s="19"/>
    </row>
    <row r="1445" spans="6:7" x14ac:dyDescent="0.2">
      <c r="F1445" s="19"/>
      <c r="G1445" s="19"/>
    </row>
    <row r="1446" spans="6:7" x14ac:dyDescent="0.2">
      <c r="F1446" s="19"/>
      <c r="G1446" s="19"/>
    </row>
    <row r="1447" spans="6:7" x14ac:dyDescent="0.2">
      <c r="F1447" s="19"/>
      <c r="G1447" s="19"/>
    </row>
    <row r="1448" spans="6:7" x14ac:dyDescent="0.2">
      <c r="F1448" s="19"/>
      <c r="G1448" s="19"/>
    </row>
    <row r="1449" spans="6:7" x14ac:dyDescent="0.2">
      <c r="F1449" s="19"/>
      <c r="G1449" s="19"/>
    </row>
    <row r="1450" spans="6:7" x14ac:dyDescent="0.2">
      <c r="F1450" s="19"/>
      <c r="G1450" s="19"/>
    </row>
    <row r="1451" spans="6:7" x14ac:dyDescent="0.2">
      <c r="F1451" s="19"/>
      <c r="G1451" s="19"/>
    </row>
    <row r="1452" spans="6:7" x14ac:dyDescent="0.2">
      <c r="F1452" s="19"/>
      <c r="G1452" s="19"/>
    </row>
    <row r="1453" spans="6:7" x14ac:dyDescent="0.2">
      <c r="F1453" s="19"/>
      <c r="G1453" s="19"/>
    </row>
    <row r="1454" spans="6:7" x14ac:dyDescent="0.2">
      <c r="F1454" s="19"/>
      <c r="G1454" s="19"/>
    </row>
    <row r="1455" spans="6:7" x14ac:dyDescent="0.2">
      <c r="F1455" s="19"/>
      <c r="G1455" s="19"/>
    </row>
    <row r="1456" spans="6:7" x14ac:dyDescent="0.2">
      <c r="F1456" s="19"/>
      <c r="G1456" s="19"/>
    </row>
    <row r="1457" spans="6:7" x14ac:dyDescent="0.2">
      <c r="F1457" s="19"/>
      <c r="G1457" s="19"/>
    </row>
    <row r="1458" spans="6:7" x14ac:dyDescent="0.2">
      <c r="F1458" s="19"/>
      <c r="G1458" s="19"/>
    </row>
    <row r="1459" spans="6:7" x14ac:dyDescent="0.2">
      <c r="F1459" s="19"/>
      <c r="G1459" s="19"/>
    </row>
    <row r="1460" spans="6:7" x14ac:dyDescent="0.2">
      <c r="F1460" s="19"/>
      <c r="G1460" s="19"/>
    </row>
    <row r="1461" spans="6:7" x14ac:dyDescent="0.2">
      <c r="F1461" s="19"/>
      <c r="G1461" s="19"/>
    </row>
    <row r="1462" spans="6:7" x14ac:dyDescent="0.2">
      <c r="F1462" s="19"/>
      <c r="G1462" s="19"/>
    </row>
    <row r="1463" spans="6:7" x14ac:dyDescent="0.2">
      <c r="F1463" s="19"/>
      <c r="G1463" s="19"/>
    </row>
    <row r="1464" spans="6:7" x14ac:dyDescent="0.2">
      <c r="F1464" s="19"/>
      <c r="G1464" s="19"/>
    </row>
    <row r="1465" spans="6:7" x14ac:dyDescent="0.2">
      <c r="F1465" s="19"/>
      <c r="G1465" s="19"/>
    </row>
    <row r="1466" spans="6:7" x14ac:dyDescent="0.2">
      <c r="F1466" s="19"/>
      <c r="G1466" s="19"/>
    </row>
    <row r="1467" spans="6:7" x14ac:dyDescent="0.2">
      <c r="F1467" s="19"/>
      <c r="G1467" s="19"/>
    </row>
    <row r="1468" spans="6:7" x14ac:dyDescent="0.2">
      <c r="F1468" s="19"/>
      <c r="G1468" s="19"/>
    </row>
    <row r="1469" spans="6:7" x14ac:dyDescent="0.2">
      <c r="F1469" s="19"/>
      <c r="G1469" s="19"/>
    </row>
    <row r="1470" spans="6:7" x14ac:dyDescent="0.2">
      <c r="F1470" s="19"/>
      <c r="G1470" s="19"/>
    </row>
    <row r="1471" spans="6:7" x14ac:dyDescent="0.2">
      <c r="F1471" s="19"/>
      <c r="G1471" s="19"/>
    </row>
    <row r="1472" spans="6:7" x14ac:dyDescent="0.2">
      <c r="F1472" s="19"/>
      <c r="G1472" s="19"/>
    </row>
    <row r="1473" spans="6:7" x14ac:dyDescent="0.2">
      <c r="F1473" s="19"/>
      <c r="G1473" s="19"/>
    </row>
    <row r="1474" spans="6:7" x14ac:dyDescent="0.2">
      <c r="F1474" s="19"/>
      <c r="G1474" s="19"/>
    </row>
    <row r="1475" spans="6:7" x14ac:dyDescent="0.2">
      <c r="F1475" s="19"/>
      <c r="G1475" s="19"/>
    </row>
    <row r="1476" spans="6:7" x14ac:dyDescent="0.2">
      <c r="F1476" s="19"/>
      <c r="G1476" s="19"/>
    </row>
    <row r="1477" spans="6:7" x14ac:dyDescent="0.2">
      <c r="F1477" s="19"/>
      <c r="G1477" s="19"/>
    </row>
    <row r="1478" spans="6:7" x14ac:dyDescent="0.2">
      <c r="F1478" s="19"/>
      <c r="G1478" s="19"/>
    </row>
    <row r="1479" spans="6:7" x14ac:dyDescent="0.2">
      <c r="F1479" s="19"/>
      <c r="G1479" s="19"/>
    </row>
    <row r="1480" spans="6:7" x14ac:dyDescent="0.2">
      <c r="F1480" s="19"/>
      <c r="G1480" s="19"/>
    </row>
    <row r="1481" spans="6:7" x14ac:dyDescent="0.2">
      <c r="F1481" s="19"/>
      <c r="G1481" s="19"/>
    </row>
    <row r="1482" spans="6:7" x14ac:dyDescent="0.2">
      <c r="F1482" s="19"/>
      <c r="G1482" s="19"/>
    </row>
    <row r="1483" spans="6:7" x14ac:dyDescent="0.2">
      <c r="F1483" s="19"/>
      <c r="G1483" s="19"/>
    </row>
    <row r="1484" spans="6:7" x14ac:dyDescent="0.2">
      <c r="F1484" s="19"/>
      <c r="G1484" s="19"/>
    </row>
    <row r="1485" spans="6:7" x14ac:dyDescent="0.2">
      <c r="F1485" s="19"/>
      <c r="G1485" s="19"/>
    </row>
    <row r="1486" spans="6:7" x14ac:dyDescent="0.2">
      <c r="F1486" s="19"/>
      <c r="G1486" s="19"/>
    </row>
    <row r="1487" spans="6:7" x14ac:dyDescent="0.2">
      <c r="F1487" s="19"/>
      <c r="G1487" s="19"/>
    </row>
    <row r="1488" spans="6:7" x14ac:dyDescent="0.2">
      <c r="F1488" s="19"/>
      <c r="G1488" s="19"/>
    </row>
    <row r="1489" spans="6:7" x14ac:dyDescent="0.2">
      <c r="F1489" s="19"/>
      <c r="G1489" s="19"/>
    </row>
    <row r="1490" spans="6:7" x14ac:dyDescent="0.2">
      <c r="F1490" s="19"/>
      <c r="G1490" s="19"/>
    </row>
    <row r="1491" spans="6:7" x14ac:dyDescent="0.2">
      <c r="F1491" s="19"/>
      <c r="G1491" s="19"/>
    </row>
    <row r="1492" spans="6:7" x14ac:dyDescent="0.2">
      <c r="F1492" s="19"/>
      <c r="G1492" s="19"/>
    </row>
    <row r="1493" spans="6:7" x14ac:dyDescent="0.2">
      <c r="F1493" s="19"/>
      <c r="G1493" s="19"/>
    </row>
    <row r="1494" spans="6:7" x14ac:dyDescent="0.2">
      <c r="F1494" s="19"/>
      <c r="G1494" s="19"/>
    </row>
    <row r="1495" spans="6:7" x14ac:dyDescent="0.2">
      <c r="F1495" s="19"/>
      <c r="G1495" s="19"/>
    </row>
    <row r="1496" spans="6:7" x14ac:dyDescent="0.2">
      <c r="F1496" s="19"/>
      <c r="G1496" s="19"/>
    </row>
    <row r="1497" spans="6:7" x14ac:dyDescent="0.2">
      <c r="F1497" s="19"/>
      <c r="G1497" s="19"/>
    </row>
    <row r="1498" spans="6:7" x14ac:dyDescent="0.2">
      <c r="F1498" s="19"/>
      <c r="G1498" s="19"/>
    </row>
    <row r="1499" spans="6:7" x14ac:dyDescent="0.2">
      <c r="F1499" s="19"/>
      <c r="G1499" s="19"/>
    </row>
    <row r="1500" spans="6:7" x14ac:dyDescent="0.2">
      <c r="F1500" s="19"/>
      <c r="G1500" s="19"/>
    </row>
    <row r="1501" spans="6:7" x14ac:dyDescent="0.2">
      <c r="F1501" s="19"/>
      <c r="G1501" s="19"/>
    </row>
    <row r="1502" spans="6:7" x14ac:dyDescent="0.2">
      <c r="F1502" s="19"/>
      <c r="G1502" s="19"/>
    </row>
    <row r="1503" spans="6:7" x14ac:dyDescent="0.2">
      <c r="F1503" s="19"/>
      <c r="G1503" s="19"/>
    </row>
    <row r="1504" spans="6:7" x14ac:dyDescent="0.2">
      <c r="F1504" s="19"/>
      <c r="G1504" s="19"/>
    </row>
    <row r="1505" spans="6:7" x14ac:dyDescent="0.2">
      <c r="F1505" s="19"/>
      <c r="G1505" s="19"/>
    </row>
    <row r="1506" spans="6:7" x14ac:dyDescent="0.2">
      <c r="F1506" s="19"/>
      <c r="G1506" s="19"/>
    </row>
    <row r="1507" spans="6:7" x14ac:dyDescent="0.2">
      <c r="F1507" s="19"/>
      <c r="G1507" s="19"/>
    </row>
    <row r="1508" spans="6:7" x14ac:dyDescent="0.2">
      <c r="F1508" s="19"/>
      <c r="G1508" s="19"/>
    </row>
    <row r="1509" spans="6:7" x14ac:dyDescent="0.2">
      <c r="F1509" s="19"/>
      <c r="G1509" s="19"/>
    </row>
    <row r="1510" spans="6:7" x14ac:dyDescent="0.2">
      <c r="F1510" s="19"/>
      <c r="G1510" s="19"/>
    </row>
    <row r="1511" spans="6:7" x14ac:dyDescent="0.2">
      <c r="F1511" s="19"/>
      <c r="G1511" s="19"/>
    </row>
    <row r="1512" spans="6:7" x14ac:dyDescent="0.2">
      <c r="F1512" s="19"/>
      <c r="G1512" s="19"/>
    </row>
    <row r="1513" spans="6:7" x14ac:dyDescent="0.2">
      <c r="F1513" s="19"/>
      <c r="G1513" s="19"/>
    </row>
    <row r="1514" spans="6:7" x14ac:dyDescent="0.2">
      <c r="F1514" s="19"/>
      <c r="G1514" s="19"/>
    </row>
    <row r="1515" spans="6:7" x14ac:dyDescent="0.2">
      <c r="F1515" s="19"/>
      <c r="G1515" s="19"/>
    </row>
    <row r="1516" spans="6:7" x14ac:dyDescent="0.2">
      <c r="F1516" s="19"/>
      <c r="G1516" s="19"/>
    </row>
    <row r="1517" spans="6:7" x14ac:dyDescent="0.2">
      <c r="F1517" s="19"/>
      <c r="G1517" s="19"/>
    </row>
    <row r="1518" spans="6:7" x14ac:dyDescent="0.2">
      <c r="F1518" s="19"/>
      <c r="G1518" s="19"/>
    </row>
    <row r="1519" spans="6:7" x14ac:dyDescent="0.2">
      <c r="F1519" s="19"/>
      <c r="G1519" s="19"/>
    </row>
    <row r="1520" spans="6:7" x14ac:dyDescent="0.2">
      <c r="F1520" s="19"/>
      <c r="G1520" s="19"/>
    </row>
    <row r="1521" spans="6:7" x14ac:dyDescent="0.2">
      <c r="F1521" s="19"/>
      <c r="G1521" s="19"/>
    </row>
    <row r="1522" spans="6:7" x14ac:dyDescent="0.2">
      <c r="F1522" s="19"/>
      <c r="G1522" s="19"/>
    </row>
    <row r="1523" spans="6:7" x14ac:dyDescent="0.2">
      <c r="F1523" s="19"/>
      <c r="G1523" s="19"/>
    </row>
    <row r="1524" spans="6:7" x14ac:dyDescent="0.2">
      <c r="F1524" s="19"/>
      <c r="G1524" s="19"/>
    </row>
    <row r="1525" spans="6:7" x14ac:dyDescent="0.2">
      <c r="F1525" s="19"/>
      <c r="G1525" s="19"/>
    </row>
    <row r="1526" spans="6:7" x14ac:dyDescent="0.2">
      <c r="F1526" s="19"/>
      <c r="G1526" s="19"/>
    </row>
    <row r="1527" spans="6:7" x14ac:dyDescent="0.2">
      <c r="F1527" s="19"/>
      <c r="G1527" s="19"/>
    </row>
    <row r="1528" spans="6:7" x14ac:dyDescent="0.2">
      <c r="F1528" s="19"/>
      <c r="G1528" s="19"/>
    </row>
    <row r="1529" spans="6:7" x14ac:dyDescent="0.2">
      <c r="F1529" s="19"/>
      <c r="G1529" s="19"/>
    </row>
    <row r="1530" spans="6:7" x14ac:dyDescent="0.2">
      <c r="F1530" s="19"/>
      <c r="G1530" s="19"/>
    </row>
    <row r="1531" spans="6:7" x14ac:dyDescent="0.2">
      <c r="F1531" s="19"/>
      <c r="G1531" s="19"/>
    </row>
    <row r="1532" spans="6:7" x14ac:dyDescent="0.2">
      <c r="F1532" s="19"/>
      <c r="G1532" s="19"/>
    </row>
    <row r="1533" spans="6:7" x14ac:dyDescent="0.2">
      <c r="F1533" s="19"/>
      <c r="G1533" s="19"/>
    </row>
    <row r="1534" spans="6:7" x14ac:dyDescent="0.2">
      <c r="F1534" s="19"/>
      <c r="G1534" s="19"/>
    </row>
    <row r="1535" spans="6:7" x14ac:dyDescent="0.2">
      <c r="F1535" s="19"/>
      <c r="G1535" s="19"/>
    </row>
    <row r="1536" spans="6:7" x14ac:dyDescent="0.2">
      <c r="F1536" s="19"/>
      <c r="G1536" s="19"/>
    </row>
    <row r="1537" spans="6:7" x14ac:dyDescent="0.2">
      <c r="F1537" s="19"/>
      <c r="G1537" s="19"/>
    </row>
    <row r="1538" spans="6:7" x14ac:dyDescent="0.2">
      <c r="F1538" s="19"/>
      <c r="G1538" s="19"/>
    </row>
    <row r="1539" spans="6:7" x14ac:dyDescent="0.2">
      <c r="F1539" s="19"/>
      <c r="G1539" s="19"/>
    </row>
    <row r="1540" spans="6:7" x14ac:dyDescent="0.2">
      <c r="F1540" s="19"/>
      <c r="G1540" s="19"/>
    </row>
    <row r="1541" spans="6:7" x14ac:dyDescent="0.2">
      <c r="F1541" s="19"/>
      <c r="G1541" s="19"/>
    </row>
    <row r="1542" spans="6:7" x14ac:dyDescent="0.2">
      <c r="F1542" s="19"/>
      <c r="G1542" s="19"/>
    </row>
    <row r="1543" spans="6:7" x14ac:dyDescent="0.2">
      <c r="F1543" s="19"/>
      <c r="G1543" s="19"/>
    </row>
    <row r="1544" spans="6:7" x14ac:dyDescent="0.2">
      <c r="F1544" s="19"/>
      <c r="G1544" s="19"/>
    </row>
    <row r="1545" spans="6:7" x14ac:dyDescent="0.2">
      <c r="F1545" s="19"/>
      <c r="G1545" s="19"/>
    </row>
    <row r="1546" spans="6:7" x14ac:dyDescent="0.2">
      <c r="F1546" s="19"/>
      <c r="G1546" s="19"/>
    </row>
    <row r="1547" spans="6:7" x14ac:dyDescent="0.2">
      <c r="F1547" s="19"/>
      <c r="G1547" s="19"/>
    </row>
    <row r="1548" spans="6:7" x14ac:dyDescent="0.2">
      <c r="F1548" s="19"/>
      <c r="G1548" s="19"/>
    </row>
    <row r="1549" spans="6:7" x14ac:dyDescent="0.2">
      <c r="F1549" s="19"/>
      <c r="G1549" s="19"/>
    </row>
    <row r="1550" spans="6:7" x14ac:dyDescent="0.2">
      <c r="F1550" s="19"/>
      <c r="G1550" s="19"/>
    </row>
    <row r="1551" spans="6:7" x14ac:dyDescent="0.2">
      <c r="F1551" s="19"/>
      <c r="G1551" s="19"/>
    </row>
    <row r="1552" spans="6:7" x14ac:dyDescent="0.2">
      <c r="F1552" s="19"/>
      <c r="G1552" s="19"/>
    </row>
    <row r="1553" spans="6:7" x14ac:dyDescent="0.2">
      <c r="F1553" s="19"/>
      <c r="G1553" s="19"/>
    </row>
    <row r="1554" spans="6:7" x14ac:dyDescent="0.2">
      <c r="F1554" s="19"/>
      <c r="G1554" s="19"/>
    </row>
    <row r="1555" spans="6:7" x14ac:dyDescent="0.2">
      <c r="F1555" s="19"/>
      <c r="G1555" s="19"/>
    </row>
    <row r="1556" spans="6:7" x14ac:dyDescent="0.2">
      <c r="F1556" s="19"/>
      <c r="G1556" s="19"/>
    </row>
    <row r="1557" spans="6:7" x14ac:dyDescent="0.2">
      <c r="F1557" s="19"/>
      <c r="G1557" s="19"/>
    </row>
    <row r="1558" spans="6:7" x14ac:dyDescent="0.2">
      <c r="F1558" s="19"/>
      <c r="G1558" s="19"/>
    </row>
    <row r="1559" spans="6:7" x14ac:dyDescent="0.2">
      <c r="F1559" s="19"/>
      <c r="G1559" s="19"/>
    </row>
    <row r="1560" spans="6:7" x14ac:dyDescent="0.2">
      <c r="F1560" s="19"/>
      <c r="G1560" s="19"/>
    </row>
    <row r="1561" spans="6:7" x14ac:dyDescent="0.2">
      <c r="F1561" s="19"/>
      <c r="G1561" s="19"/>
    </row>
    <row r="1562" spans="6:7" x14ac:dyDescent="0.2">
      <c r="F1562" s="19"/>
      <c r="G1562" s="19"/>
    </row>
    <row r="1563" spans="6:7" x14ac:dyDescent="0.2">
      <c r="F1563" s="19"/>
      <c r="G1563" s="19"/>
    </row>
    <row r="1564" spans="6:7" x14ac:dyDescent="0.2">
      <c r="F1564" s="19"/>
      <c r="G1564" s="19"/>
    </row>
    <row r="1565" spans="6:7" x14ac:dyDescent="0.2">
      <c r="F1565" s="19"/>
      <c r="G1565" s="19"/>
    </row>
    <row r="1566" spans="6:7" x14ac:dyDescent="0.2">
      <c r="F1566" s="19"/>
      <c r="G1566" s="19"/>
    </row>
    <row r="1567" spans="6:7" x14ac:dyDescent="0.2">
      <c r="F1567" s="19"/>
      <c r="G1567" s="19"/>
    </row>
    <row r="1568" spans="6:7" x14ac:dyDescent="0.2">
      <c r="F1568" s="19"/>
      <c r="G1568" s="19"/>
    </row>
    <row r="1569" spans="6:7" x14ac:dyDescent="0.2">
      <c r="F1569" s="19"/>
      <c r="G1569" s="19"/>
    </row>
    <row r="1570" spans="6:7" x14ac:dyDescent="0.2">
      <c r="F1570" s="19"/>
      <c r="G1570" s="19"/>
    </row>
    <row r="1571" spans="6:7" x14ac:dyDescent="0.2">
      <c r="F1571" s="19"/>
      <c r="G1571" s="19"/>
    </row>
    <row r="1572" spans="6:7" x14ac:dyDescent="0.2">
      <c r="F1572" s="19"/>
      <c r="G1572" s="19"/>
    </row>
    <row r="1573" spans="6:7" x14ac:dyDescent="0.2">
      <c r="F1573" s="19"/>
      <c r="G1573" s="19"/>
    </row>
    <row r="1574" spans="6:7" x14ac:dyDescent="0.2">
      <c r="F1574" s="19"/>
      <c r="G1574" s="19"/>
    </row>
    <row r="1575" spans="6:7" x14ac:dyDescent="0.2">
      <c r="F1575" s="19"/>
      <c r="G1575" s="19"/>
    </row>
    <row r="1576" spans="6:7" x14ac:dyDescent="0.2">
      <c r="F1576" s="19"/>
      <c r="G1576" s="19"/>
    </row>
    <row r="1577" spans="6:7" x14ac:dyDescent="0.2">
      <c r="F1577" s="19"/>
      <c r="G1577" s="19"/>
    </row>
    <row r="1578" spans="6:7" x14ac:dyDescent="0.2">
      <c r="F1578" s="19"/>
      <c r="G1578" s="19"/>
    </row>
    <row r="1579" spans="6:7" x14ac:dyDescent="0.2">
      <c r="F1579" s="19"/>
      <c r="G1579" s="19"/>
    </row>
    <row r="1580" spans="6:7" x14ac:dyDescent="0.2">
      <c r="F1580" s="19"/>
      <c r="G1580" s="19"/>
    </row>
    <row r="1581" spans="6:7" x14ac:dyDescent="0.2">
      <c r="F1581" s="19"/>
      <c r="G1581" s="19"/>
    </row>
    <row r="1582" spans="6:7" x14ac:dyDescent="0.2">
      <c r="F1582" s="19"/>
      <c r="G1582" s="19"/>
    </row>
    <row r="1583" spans="6:7" x14ac:dyDescent="0.2">
      <c r="F1583" s="19"/>
      <c r="G1583" s="19"/>
    </row>
    <row r="1584" spans="6:7" x14ac:dyDescent="0.2">
      <c r="F1584" s="19"/>
      <c r="G1584" s="19"/>
    </row>
    <row r="1585" spans="6:7" x14ac:dyDescent="0.2">
      <c r="F1585" s="19"/>
      <c r="G1585" s="19"/>
    </row>
    <row r="1586" spans="6:7" x14ac:dyDescent="0.2">
      <c r="F1586" s="19"/>
      <c r="G1586" s="19"/>
    </row>
    <row r="1587" spans="6:7" x14ac:dyDescent="0.2">
      <c r="F1587" s="19"/>
      <c r="G1587" s="19"/>
    </row>
    <row r="1588" spans="6:7" x14ac:dyDescent="0.2">
      <c r="F1588" s="19"/>
      <c r="G1588" s="19"/>
    </row>
    <row r="1589" spans="6:7" x14ac:dyDescent="0.2">
      <c r="F1589" s="19"/>
      <c r="G1589" s="19"/>
    </row>
    <row r="1590" spans="6:7" x14ac:dyDescent="0.2">
      <c r="F1590" s="19"/>
      <c r="G1590" s="19"/>
    </row>
    <row r="1591" spans="6:7" x14ac:dyDescent="0.2">
      <c r="F1591" s="19"/>
      <c r="G1591" s="19"/>
    </row>
    <row r="1592" spans="6:7" x14ac:dyDescent="0.2">
      <c r="F1592" s="19"/>
      <c r="G1592" s="19"/>
    </row>
    <row r="1593" spans="6:7" x14ac:dyDescent="0.2">
      <c r="F1593" s="19"/>
      <c r="G1593" s="19"/>
    </row>
    <row r="1594" spans="6:7" x14ac:dyDescent="0.2">
      <c r="F1594" s="19"/>
      <c r="G1594" s="19"/>
    </row>
    <row r="1595" spans="6:7" x14ac:dyDescent="0.2">
      <c r="F1595" s="19"/>
      <c r="G1595" s="19"/>
    </row>
    <row r="1596" spans="6:7" x14ac:dyDescent="0.2">
      <c r="F1596" s="19"/>
      <c r="G1596" s="19"/>
    </row>
    <row r="1597" spans="6:7" x14ac:dyDescent="0.2">
      <c r="F1597" s="19"/>
      <c r="G1597" s="19"/>
    </row>
    <row r="1598" spans="6:7" x14ac:dyDescent="0.2">
      <c r="F1598" s="19"/>
      <c r="G1598" s="19"/>
    </row>
    <row r="1599" spans="6:7" x14ac:dyDescent="0.2">
      <c r="F1599" s="19"/>
      <c r="G1599" s="19"/>
    </row>
    <row r="1600" spans="6:7" x14ac:dyDescent="0.2">
      <c r="F1600" s="19"/>
      <c r="G1600" s="19"/>
    </row>
    <row r="1601" spans="6:7" x14ac:dyDescent="0.2">
      <c r="F1601" s="19"/>
      <c r="G1601" s="19"/>
    </row>
    <row r="1602" spans="6:7" x14ac:dyDescent="0.2">
      <c r="F1602" s="19"/>
      <c r="G1602" s="19"/>
    </row>
    <row r="1603" spans="6:7" x14ac:dyDescent="0.2">
      <c r="F1603" s="19"/>
      <c r="G1603" s="19"/>
    </row>
    <row r="1604" spans="6:7" x14ac:dyDescent="0.2">
      <c r="F1604" s="19"/>
      <c r="G1604" s="19"/>
    </row>
    <row r="1605" spans="6:7" x14ac:dyDescent="0.2">
      <c r="F1605" s="19"/>
      <c r="G1605" s="19"/>
    </row>
    <row r="1606" spans="6:7" x14ac:dyDescent="0.2">
      <c r="F1606" s="19"/>
      <c r="G1606" s="19"/>
    </row>
    <row r="1607" spans="6:7" x14ac:dyDescent="0.2">
      <c r="F1607" s="19"/>
      <c r="G1607" s="19"/>
    </row>
    <row r="1608" spans="6:7" x14ac:dyDescent="0.2">
      <c r="F1608" s="19"/>
      <c r="G1608" s="19"/>
    </row>
    <row r="1609" spans="6:7" x14ac:dyDescent="0.2">
      <c r="F1609" s="19"/>
      <c r="G1609" s="19"/>
    </row>
    <row r="1610" spans="6:7" x14ac:dyDescent="0.2">
      <c r="F1610" s="19"/>
      <c r="G1610" s="19"/>
    </row>
    <row r="1611" spans="6:7" x14ac:dyDescent="0.2">
      <c r="F1611" s="19"/>
      <c r="G1611" s="19"/>
    </row>
    <row r="1612" spans="6:7" x14ac:dyDescent="0.2">
      <c r="F1612" s="19"/>
      <c r="G1612" s="19"/>
    </row>
    <row r="1613" spans="6:7" x14ac:dyDescent="0.2">
      <c r="F1613" s="19"/>
      <c r="G1613" s="19"/>
    </row>
    <row r="1614" spans="6:7" x14ac:dyDescent="0.2">
      <c r="F1614" s="19"/>
      <c r="G1614" s="19"/>
    </row>
    <row r="1615" spans="6:7" x14ac:dyDescent="0.2">
      <c r="F1615" s="19"/>
      <c r="G1615" s="19"/>
    </row>
    <row r="1616" spans="6:7" x14ac:dyDescent="0.2">
      <c r="F1616" s="19"/>
      <c r="G1616" s="19"/>
    </row>
    <row r="1617" spans="6:7" x14ac:dyDescent="0.2">
      <c r="F1617" s="19"/>
      <c r="G1617" s="19"/>
    </row>
    <row r="1618" spans="6:7" x14ac:dyDescent="0.2">
      <c r="F1618" s="19"/>
      <c r="G1618" s="19"/>
    </row>
    <row r="1619" spans="6:7" x14ac:dyDescent="0.2">
      <c r="F1619" s="19"/>
      <c r="G1619" s="19"/>
    </row>
    <row r="1620" spans="6:7" x14ac:dyDescent="0.2">
      <c r="F1620" s="19"/>
      <c r="G1620" s="19"/>
    </row>
    <row r="1621" spans="6:7" x14ac:dyDescent="0.2">
      <c r="F1621" s="19"/>
      <c r="G1621" s="19"/>
    </row>
    <row r="1622" spans="6:7" x14ac:dyDescent="0.2">
      <c r="F1622" s="19"/>
      <c r="G1622" s="19"/>
    </row>
    <row r="1623" spans="6:7" x14ac:dyDescent="0.2">
      <c r="F1623" s="19"/>
      <c r="G1623" s="19"/>
    </row>
    <row r="1624" spans="6:7" x14ac:dyDescent="0.2">
      <c r="F1624" s="19"/>
      <c r="G1624" s="19"/>
    </row>
    <row r="1625" spans="6:7" x14ac:dyDescent="0.2">
      <c r="F1625" s="19"/>
      <c r="G1625" s="19"/>
    </row>
    <row r="1626" spans="6:7" x14ac:dyDescent="0.2">
      <c r="F1626" s="19"/>
      <c r="G1626" s="19"/>
    </row>
    <row r="1627" spans="6:7" x14ac:dyDescent="0.2">
      <c r="F1627" s="19"/>
      <c r="G1627" s="19"/>
    </row>
    <row r="1628" spans="6:7" x14ac:dyDescent="0.2">
      <c r="F1628" s="19"/>
      <c r="G1628" s="19"/>
    </row>
    <row r="1629" spans="6:7" x14ac:dyDescent="0.2">
      <c r="F1629" s="19"/>
      <c r="G1629" s="19"/>
    </row>
    <row r="1630" spans="6:7" x14ac:dyDescent="0.2">
      <c r="F1630" s="19"/>
      <c r="G1630" s="19"/>
    </row>
    <row r="1631" spans="6:7" x14ac:dyDescent="0.2">
      <c r="F1631" s="19"/>
      <c r="G1631" s="19"/>
    </row>
    <row r="1632" spans="6:7" x14ac:dyDescent="0.2">
      <c r="F1632" s="19"/>
      <c r="G1632" s="19"/>
    </row>
    <row r="1633" spans="6:7" x14ac:dyDescent="0.2">
      <c r="F1633" s="19"/>
      <c r="G1633" s="19"/>
    </row>
    <row r="1634" spans="6:7" x14ac:dyDescent="0.2">
      <c r="F1634" s="19"/>
      <c r="G1634" s="19"/>
    </row>
    <row r="1635" spans="6:7" x14ac:dyDescent="0.2">
      <c r="F1635" s="19"/>
      <c r="G1635" s="19"/>
    </row>
    <row r="1636" spans="6:7" x14ac:dyDescent="0.2">
      <c r="F1636" s="19"/>
      <c r="G1636" s="19"/>
    </row>
    <row r="1637" spans="6:7" x14ac:dyDescent="0.2">
      <c r="F1637" s="19"/>
      <c r="G1637" s="19"/>
    </row>
    <row r="1638" spans="6:7" x14ac:dyDescent="0.2">
      <c r="F1638" s="19"/>
      <c r="G1638" s="19"/>
    </row>
    <row r="1639" spans="6:7" x14ac:dyDescent="0.2">
      <c r="F1639" s="19"/>
      <c r="G1639" s="19"/>
    </row>
    <row r="1640" spans="6:7" x14ac:dyDescent="0.2">
      <c r="F1640" s="19"/>
      <c r="G1640" s="19"/>
    </row>
    <row r="1641" spans="6:7" x14ac:dyDescent="0.2">
      <c r="F1641" s="19"/>
      <c r="G1641" s="19"/>
    </row>
    <row r="1642" spans="6:7" x14ac:dyDescent="0.2">
      <c r="F1642" s="19"/>
      <c r="G1642" s="19"/>
    </row>
    <row r="1643" spans="6:7" x14ac:dyDescent="0.2">
      <c r="F1643" s="19"/>
      <c r="G1643" s="19"/>
    </row>
    <row r="1644" spans="6:7" x14ac:dyDescent="0.2">
      <c r="F1644" s="19"/>
      <c r="G1644" s="19"/>
    </row>
    <row r="1645" spans="6:7" x14ac:dyDescent="0.2">
      <c r="F1645" s="19"/>
      <c r="G1645" s="19"/>
    </row>
    <row r="1646" spans="6:7" x14ac:dyDescent="0.2">
      <c r="F1646" s="19"/>
      <c r="G1646" s="19"/>
    </row>
    <row r="1647" spans="6:7" x14ac:dyDescent="0.2">
      <c r="F1647" s="19"/>
      <c r="G1647" s="19"/>
    </row>
    <row r="1648" spans="6:7" x14ac:dyDescent="0.2">
      <c r="F1648" s="19"/>
      <c r="G1648" s="19"/>
    </row>
    <row r="1649" spans="6:7" x14ac:dyDescent="0.2">
      <c r="F1649" s="19"/>
      <c r="G1649" s="19"/>
    </row>
    <row r="1650" spans="6:7" x14ac:dyDescent="0.2">
      <c r="F1650" s="19"/>
      <c r="G1650" s="19"/>
    </row>
    <row r="1651" spans="6:7" x14ac:dyDescent="0.2">
      <c r="F1651" s="19"/>
      <c r="G1651" s="19"/>
    </row>
    <row r="1652" spans="6:7" x14ac:dyDescent="0.2">
      <c r="F1652" s="19"/>
      <c r="G1652" s="19"/>
    </row>
    <row r="1653" spans="6:7" x14ac:dyDescent="0.2">
      <c r="F1653" s="19"/>
      <c r="G1653" s="19"/>
    </row>
    <row r="1654" spans="6:7" x14ac:dyDescent="0.2">
      <c r="F1654" s="19"/>
      <c r="G1654" s="19"/>
    </row>
    <row r="1655" spans="6:7" x14ac:dyDescent="0.2">
      <c r="F1655" s="19"/>
      <c r="G1655" s="19"/>
    </row>
    <row r="1656" spans="6:7" x14ac:dyDescent="0.2">
      <c r="F1656" s="19"/>
      <c r="G1656" s="19"/>
    </row>
    <row r="1657" spans="6:7" x14ac:dyDescent="0.2">
      <c r="F1657" s="19"/>
      <c r="G1657" s="19"/>
    </row>
    <row r="1658" spans="6:7" x14ac:dyDescent="0.2">
      <c r="F1658" s="19"/>
      <c r="G1658" s="19"/>
    </row>
    <row r="1659" spans="6:7" x14ac:dyDescent="0.2">
      <c r="F1659" s="19"/>
      <c r="G1659" s="19"/>
    </row>
    <row r="1660" spans="6:7" x14ac:dyDescent="0.2">
      <c r="F1660" s="19"/>
      <c r="G1660" s="19"/>
    </row>
    <row r="1661" spans="6:7" x14ac:dyDescent="0.2">
      <c r="F1661" s="19"/>
      <c r="G1661" s="19"/>
    </row>
    <row r="1662" spans="6:7" x14ac:dyDescent="0.2">
      <c r="F1662" s="19"/>
      <c r="G1662" s="19"/>
    </row>
    <row r="1663" spans="6:7" x14ac:dyDescent="0.2">
      <c r="F1663" s="19"/>
      <c r="G1663" s="19"/>
    </row>
    <row r="1664" spans="6:7" x14ac:dyDescent="0.2">
      <c r="F1664" s="19"/>
      <c r="G1664" s="19"/>
    </row>
    <row r="1665" spans="6:7" x14ac:dyDescent="0.2">
      <c r="F1665" s="19"/>
      <c r="G1665" s="19"/>
    </row>
    <row r="1666" spans="6:7" x14ac:dyDescent="0.2">
      <c r="F1666" s="19"/>
      <c r="G1666" s="19"/>
    </row>
    <row r="1667" spans="6:7" x14ac:dyDescent="0.2">
      <c r="F1667" s="19"/>
      <c r="G1667" s="19"/>
    </row>
    <row r="1668" spans="6:7" x14ac:dyDescent="0.2">
      <c r="F1668" s="19"/>
      <c r="G1668" s="19"/>
    </row>
    <row r="1669" spans="6:7" x14ac:dyDescent="0.2">
      <c r="F1669" s="19"/>
      <c r="G1669" s="19"/>
    </row>
    <row r="1670" spans="6:7" x14ac:dyDescent="0.2">
      <c r="F1670" s="19"/>
      <c r="G1670" s="19"/>
    </row>
    <row r="1671" spans="6:7" x14ac:dyDescent="0.2">
      <c r="F1671" s="19"/>
      <c r="G1671" s="19"/>
    </row>
    <row r="1672" spans="6:7" x14ac:dyDescent="0.2">
      <c r="F1672" s="19"/>
      <c r="G1672" s="19"/>
    </row>
    <row r="1673" spans="6:7" x14ac:dyDescent="0.2">
      <c r="F1673" s="19"/>
      <c r="G1673" s="19"/>
    </row>
    <row r="1674" spans="6:7" x14ac:dyDescent="0.2">
      <c r="F1674" s="19"/>
      <c r="G1674" s="19"/>
    </row>
    <row r="1675" spans="6:7" x14ac:dyDescent="0.2">
      <c r="F1675" s="19"/>
      <c r="G1675" s="19"/>
    </row>
    <row r="1676" spans="6:7" x14ac:dyDescent="0.2">
      <c r="F1676" s="19"/>
      <c r="G1676" s="19"/>
    </row>
    <row r="1677" spans="6:7" x14ac:dyDescent="0.2">
      <c r="F1677" s="19"/>
      <c r="G1677" s="19"/>
    </row>
    <row r="1678" spans="6:7" x14ac:dyDescent="0.2">
      <c r="F1678" s="19"/>
      <c r="G1678" s="19"/>
    </row>
    <row r="1679" spans="6:7" x14ac:dyDescent="0.2">
      <c r="F1679" s="19"/>
      <c r="G1679" s="19"/>
    </row>
    <row r="1680" spans="6:7" x14ac:dyDescent="0.2">
      <c r="F1680" s="19"/>
      <c r="G1680" s="19"/>
    </row>
    <row r="1681" spans="6:7" x14ac:dyDescent="0.2">
      <c r="F1681" s="19"/>
      <c r="G1681" s="19"/>
    </row>
    <row r="1682" spans="6:7" x14ac:dyDescent="0.2">
      <c r="F1682" s="19"/>
      <c r="G1682" s="19"/>
    </row>
    <row r="1683" spans="6:7" x14ac:dyDescent="0.2">
      <c r="F1683" s="19"/>
      <c r="G1683" s="19"/>
    </row>
    <row r="1684" spans="6:7" x14ac:dyDescent="0.2">
      <c r="F1684" s="19"/>
      <c r="G1684" s="19"/>
    </row>
    <row r="1685" spans="6:7" x14ac:dyDescent="0.2">
      <c r="F1685" s="19"/>
      <c r="G1685" s="19"/>
    </row>
    <row r="1686" spans="6:7" x14ac:dyDescent="0.2">
      <c r="F1686" s="19"/>
      <c r="G1686" s="19"/>
    </row>
    <row r="1687" spans="6:7" x14ac:dyDescent="0.2">
      <c r="F1687" s="19"/>
      <c r="G1687" s="19"/>
    </row>
    <row r="1688" spans="6:7" x14ac:dyDescent="0.2">
      <c r="F1688" s="19"/>
      <c r="G1688" s="19"/>
    </row>
    <row r="1689" spans="6:7" x14ac:dyDescent="0.2">
      <c r="F1689" s="19"/>
      <c r="G1689" s="19"/>
    </row>
    <row r="1690" spans="6:7" x14ac:dyDescent="0.2">
      <c r="F1690" s="19"/>
      <c r="G1690" s="19"/>
    </row>
    <row r="1691" spans="6:7" x14ac:dyDescent="0.2">
      <c r="F1691" s="19"/>
      <c r="G1691" s="19"/>
    </row>
    <row r="1692" spans="6:7" x14ac:dyDescent="0.2">
      <c r="F1692" s="19"/>
      <c r="G1692" s="19"/>
    </row>
    <row r="1693" spans="6:7" x14ac:dyDescent="0.2">
      <c r="F1693" s="19"/>
      <c r="G1693" s="19"/>
    </row>
    <row r="1694" spans="6:7" x14ac:dyDescent="0.2">
      <c r="F1694" s="19"/>
      <c r="G1694" s="19"/>
    </row>
    <row r="1695" spans="6:7" x14ac:dyDescent="0.2">
      <c r="F1695" s="19"/>
      <c r="G1695" s="19"/>
    </row>
    <row r="1696" spans="6:7" x14ac:dyDescent="0.2">
      <c r="F1696" s="19"/>
      <c r="G1696" s="19"/>
    </row>
    <row r="1697" spans="6:7" x14ac:dyDescent="0.2">
      <c r="F1697" s="19"/>
      <c r="G1697" s="19"/>
    </row>
    <row r="1698" spans="6:7" x14ac:dyDescent="0.2">
      <c r="F1698" s="19"/>
      <c r="G1698" s="19"/>
    </row>
    <row r="1699" spans="6:7" x14ac:dyDescent="0.2">
      <c r="F1699" s="19"/>
      <c r="G1699" s="19"/>
    </row>
    <row r="1700" spans="6:7" x14ac:dyDescent="0.2">
      <c r="F1700" s="19"/>
      <c r="G1700" s="19"/>
    </row>
    <row r="1701" spans="6:7" x14ac:dyDescent="0.2">
      <c r="F1701" s="19"/>
      <c r="G1701" s="19"/>
    </row>
    <row r="1702" spans="6:7" x14ac:dyDescent="0.2">
      <c r="F1702" s="19"/>
      <c r="G1702" s="19"/>
    </row>
    <row r="1703" spans="6:7" x14ac:dyDescent="0.2">
      <c r="F1703" s="19"/>
      <c r="G1703" s="19"/>
    </row>
    <row r="1704" spans="6:7" x14ac:dyDescent="0.2">
      <c r="F1704" s="19"/>
      <c r="G1704" s="19"/>
    </row>
    <row r="1705" spans="6:7" x14ac:dyDescent="0.2">
      <c r="F1705" s="19"/>
      <c r="G1705" s="19"/>
    </row>
    <row r="1706" spans="6:7" x14ac:dyDescent="0.2">
      <c r="F1706" s="19"/>
      <c r="G1706" s="19"/>
    </row>
    <row r="1707" spans="6:7" x14ac:dyDescent="0.2">
      <c r="F1707" s="19"/>
      <c r="G1707" s="19"/>
    </row>
    <row r="1708" spans="6:7" x14ac:dyDescent="0.2">
      <c r="F1708" s="19"/>
      <c r="G1708" s="19"/>
    </row>
    <row r="1709" spans="6:7" x14ac:dyDescent="0.2">
      <c r="F1709" s="19"/>
      <c r="G1709" s="19"/>
    </row>
    <row r="1710" spans="6:7" x14ac:dyDescent="0.2">
      <c r="F1710" s="19"/>
      <c r="G1710" s="19"/>
    </row>
    <row r="1711" spans="6:7" x14ac:dyDescent="0.2">
      <c r="F1711" s="19"/>
      <c r="G1711" s="19"/>
    </row>
    <row r="1712" spans="6:7" x14ac:dyDescent="0.2">
      <c r="F1712" s="19"/>
      <c r="G1712" s="19"/>
    </row>
    <row r="1713" spans="6:7" x14ac:dyDescent="0.2">
      <c r="F1713" s="19"/>
      <c r="G1713" s="19"/>
    </row>
    <row r="1714" spans="6:7" x14ac:dyDescent="0.2">
      <c r="F1714" s="19"/>
      <c r="G1714" s="19"/>
    </row>
    <row r="1715" spans="6:7" x14ac:dyDescent="0.2">
      <c r="F1715" s="19"/>
      <c r="G1715" s="19"/>
    </row>
    <row r="1716" spans="6:7" x14ac:dyDescent="0.2">
      <c r="F1716" s="19"/>
      <c r="G1716" s="19"/>
    </row>
    <row r="1717" spans="6:7" x14ac:dyDescent="0.2">
      <c r="F1717" s="19"/>
      <c r="G1717" s="19"/>
    </row>
    <row r="1718" spans="6:7" x14ac:dyDescent="0.2">
      <c r="F1718" s="19"/>
      <c r="G1718" s="19"/>
    </row>
    <row r="1719" spans="6:7" x14ac:dyDescent="0.2">
      <c r="F1719" s="19"/>
      <c r="G1719" s="19"/>
    </row>
    <row r="1720" spans="6:7" x14ac:dyDescent="0.2">
      <c r="F1720" s="19"/>
      <c r="G1720" s="19"/>
    </row>
    <row r="1721" spans="6:7" x14ac:dyDescent="0.2">
      <c r="F1721" s="19"/>
      <c r="G1721" s="19"/>
    </row>
    <row r="1722" spans="6:7" x14ac:dyDescent="0.2">
      <c r="F1722" s="19"/>
      <c r="G1722" s="19"/>
    </row>
    <row r="1723" spans="6:7" x14ac:dyDescent="0.2">
      <c r="F1723" s="19"/>
      <c r="G1723" s="19"/>
    </row>
    <row r="1724" spans="6:7" x14ac:dyDescent="0.2">
      <c r="F1724" s="19"/>
      <c r="G1724" s="19"/>
    </row>
    <row r="1725" spans="6:7" x14ac:dyDescent="0.2">
      <c r="F1725" s="19"/>
      <c r="G1725" s="19"/>
    </row>
    <row r="1726" spans="6:7" x14ac:dyDescent="0.2">
      <c r="F1726" s="19"/>
      <c r="G1726" s="19"/>
    </row>
    <row r="1727" spans="6:7" x14ac:dyDescent="0.2">
      <c r="F1727" s="19"/>
      <c r="G1727" s="19"/>
    </row>
    <row r="1728" spans="6:7" x14ac:dyDescent="0.2">
      <c r="F1728" s="19"/>
      <c r="G1728" s="19"/>
    </row>
    <row r="1729" spans="6:7" x14ac:dyDescent="0.2">
      <c r="F1729" s="19"/>
      <c r="G1729" s="19"/>
    </row>
    <row r="1730" spans="6:7" x14ac:dyDescent="0.2">
      <c r="F1730" s="19"/>
      <c r="G1730" s="19"/>
    </row>
    <row r="1731" spans="6:7" x14ac:dyDescent="0.2">
      <c r="F1731" s="19"/>
      <c r="G1731" s="19"/>
    </row>
    <row r="1732" spans="6:7" x14ac:dyDescent="0.2">
      <c r="F1732" s="19"/>
      <c r="G1732" s="19"/>
    </row>
    <row r="1733" spans="6:7" x14ac:dyDescent="0.2">
      <c r="F1733" s="19"/>
      <c r="G1733" s="19"/>
    </row>
    <row r="1734" spans="6:7" x14ac:dyDescent="0.2">
      <c r="F1734" s="19"/>
      <c r="G1734" s="19"/>
    </row>
    <row r="1735" spans="6:7" x14ac:dyDescent="0.2">
      <c r="F1735" s="19"/>
      <c r="G1735" s="19"/>
    </row>
    <row r="1736" spans="6:7" x14ac:dyDescent="0.2">
      <c r="F1736" s="19"/>
      <c r="G1736" s="19"/>
    </row>
    <row r="1737" spans="6:7" x14ac:dyDescent="0.2">
      <c r="F1737" s="19"/>
      <c r="G1737" s="19"/>
    </row>
    <row r="1738" spans="6:7" x14ac:dyDescent="0.2">
      <c r="F1738" s="19"/>
      <c r="G1738" s="19"/>
    </row>
    <row r="1739" spans="6:7" x14ac:dyDescent="0.2">
      <c r="F1739" s="19"/>
      <c r="G1739" s="19"/>
    </row>
    <row r="1740" spans="6:7" x14ac:dyDescent="0.2">
      <c r="F1740" s="19"/>
      <c r="G1740" s="19"/>
    </row>
    <row r="1741" spans="6:7" x14ac:dyDescent="0.2">
      <c r="F1741" s="19"/>
      <c r="G1741" s="19"/>
    </row>
    <row r="1742" spans="6:7" x14ac:dyDescent="0.2">
      <c r="F1742" s="19"/>
      <c r="G1742" s="19"/>
    </row>
    <row r="1743" spans="6:7" x14ac:dyDescent="0.2">
      <c r="F1743" s="19"/>
      <c r="G1743" s="19"/>
    </row>
    <row r="1744" spans="6:7" x14ac:dyDescent="0.2">
      <c r="F1744" s="19"/>
      <c r="G1744" s="19"/>
    </row>
    <row r="1745" spans="6:7" x14ac:dyDescent="0.2">
      <c r="F1745" s="19"/>
      <c r="G1745" s="19"/>
    </row>
    <row r="1746" spans="6:7" x14ac:dyDescent="0.2">
      <c r="F1746" s="19"/>
      <c r="G1746" s="19"/>
    </row>
    <row r="1747" spans="6:7" x14ac:dyDescent="0.2">
      <c r="F1747" s="19"/>
      <c r="G1747" s="19"/>
    </row>
    <row r="1748" spans="6:7" x14ac:dyDescent="0.2">
      <c r="F1748" s="19"/>
      <c r="G1748" s="19"/>
    </row>
    <row r="1749" spans="6:7" x14ac:dyDescent="0.2">
      <c r="F1749" s="19"/>
      <c r="G1749" s="19"/>
    </row>
    <row r="1750" spans="6:7" x14ac:dyDescent="0.2">
      <c r="F1750" s="19"/>
      <c r="G1750" s="19"/>
    </row>
    <row r="1751" spans="6:7" x14ac:dyDescent="0.2">
      <c r="F1751" s="19"/>
      <c r="G1751" s="19"/>
    </row>
    <row r="1752" spans="6:7" x14ac:dyDescent="0.2">
      <c r="F1752" s="19"/>
      <c r="G1752" s="19"/>
    </row>
    <row r="1753" spans="6:7" x14ac:dyDescent="0.2">
      <c r="F1753" s="19"/>
      <c r="G1753" s="19"/>
    </row>
    <row r="1754" spans="6:7" x14ac:dyDescent="0.2">
      <c r="F1754" s="19"/>
      <c r="G1754" s="19"/>
    </row>
    <row r="1755" spans="6:7" x14ac:dyDescent="0.2">
      <c r="F1755" s="19"/>
      <c r="G1755" s="19"/>
    </row>
    <row r="1756" spans="6:7" x14ac:dyDescent="0.2">
      <c r="F1756" s="19"/>
      <c r="G1756" s="19"/>
    </row>
    <row r="1757" spans="6:7" x14ac:dyDescent="0.2">
      <c r="F1757" s="19"/>
      <c r="G1757" s="19"/>
    </row>
    <row r="1758" spans="6:7" x14ac:dyDescent="0.2">
      <c r="F1758" s="19"/>
      <c r="G1758" s="19"/>
    </row>
    <row r="1759" spans="6:7" x14ac:dyDescent="0.2">
      <c r="F1759" s="19"/>
      <c r="G1759" s="19"/>
    </row>
    <row r="1760" spans="6:7" x14ac:dyDescent="0.2">
      <c r="F1760" s="19"/>
      <c r="G1760" s="19"/>
    </row>
    <row r="1761" spans="6:7" x14ac:dyDescent="0.2">
      <c r="F1761" s="19"/>
      <c r="G1761" s="19"/>
    </row>
    <row r="1762" spans="6:7" x14ac:dyDescent="0.2">
      <c r="F1762" s="19"/>
      <c r="G1762" s="19"/>
    </row>
    <row r="1763" spans="6:7" x14ac:dyDescent="0.2">
      <c r="F1763" s="19"/>
      <c r="G1763" s="19"/>
    </row>
    <row r="1764" spans="6:7" x14ac:dyDescent="0.2">
      <c r="F1764" s="19"/>
      <c r="G1764" s="19"/>
    </row>
    <row r="1765" spans="6:7" x14ac:dyDescent="0.2">
      <c r="F1765" s="19"/>
      <c r="G1765" s="19"/>
    </row>
    <row r="1766" spans="6:7" x14ac:dyDescent="0.2">
      <c r="F1766" s="19"/>
      <c r="G1766" s="19"/>
    </row>
    <row r="1767" spans="6:7" x14ac:dyDescent="0.2">
      <c r="F1767" s="19"/>
      <c r="G1767" s="19"/>
    </row>
    <row r="1768" spans="6:7" x14ac:dyDescent="0.2">
      <c r="F1768" s="19"/>
      <c r="G1768" s="19"/>
    </row>
    <row r="1769" spans="6:7" x14ac:dyDescent="0.2">
      <c r="F1769" s="19"/>
      <c r="G1769" s="19"/>
    </row>
    <row r="1770" spans="6:7" x14ac:dyDescent="0.2">
      <c r="F1770" s="19"/>
      <c r="G1770" s="19"/>
    </row>
    <row r="1771" spans="6:7" x14ac:dyDescent="0.2">
      <c r="F1771" s="19"/>
      <c r="G1771" s="19"/>
    </row>
    <row r="1772" spans="6:7" x14ac:dyDescent="0.2">
      <c r="F1772" s="19"/>
      <c r="G1772" s="19"/>
    </row>
    <row r="1773" spans="6:7" x14ac:dyDescent="0.2">
      <c r="F1773" s="19"/>
      <c r="G1773" s="19"/>
    </row>
    <row r="1774" spans="6:7" x14ac:dyDescent="0.2">
      <c r="F1774" s="19"/>
      <c r="G1774" s="19"/>
    </row>
    <row r="1775" spans="6:7" x14ac:dyDescent="0.2">
      <c r="F1775" s="19"/>
      <c r="G1775" s="19"/>
    </row>
    <row r="1776" spans="6:7" x14ac:dyDescent="0.2">
      <c r="F1776" s="19"/>
      <c r="G1776" s="19"/>
    </row>
    <row r="1777" spans="6:7" x14ac:dyDescent="0.2">
      <c r="F1777" s="19"/>
      <c r="G1777" s="19"/>
    </row>
    <row r="1778" spans="6:7" x14ac:dyDescent="0.2">
      <c r="F1778" s="19"/>
      <c r="G1778" s="19"/>
    </row>
    <row r="1779" spans="6:7" x14ac:dyDescent="0.2">
      <c r="F1779" s="19"/>
      <c r="G1779" s="19"/>
    </row>
    <row r="1780" spans="6:7" x14ac:dyDescent="0.2">
      <c r="F1780" s="19"/>
      <c r="G1780" s="19"/>
    </row>
    <row r="1781" spans="6:7" x14ac:dyDescent="0.2">
      <c r="F1781" s="19"/>
      <c r="G1781" s="19"/>
    </row>
    <row r="1782" spans="6:7" x14ac:dyDescent="0.2">
      <c r="F1782" s="19"/>
      <c r="G1782" s="19"/>
    </row>
    <row r="1783" spans="6:7" x14ac:dyDescent="0.2">
      <c r="F1783" s="19"/>
      <c r="G1783" s="19"/>
    </row>
    <row r="1784" spans="6:7" x14ac:dyDescent="0.2">
      <c r="F1784" s="19"/>
      <c r="G1784" s="19"/>
    </row>
    <row r="1785" spans="6:7" x14ac:dyDescent="0.2">
      <c r="F1785" s="19"/>
      <c r="G1785" s="19"/>
    </row>
    <row r="1786" spans="6:7" x14ac:dyDescent="0.2">
      <c r="F1786" s="19"/>
      <c r="G1786" s="19"/>
    </row>
    <row r="1787" spans="6:7" x14ac:dyDescent="0.2">
      <c r="F1787" s="19"/>
      <c r="G1787" s="19"/>
    </row>
    <row r="1788" spans="6:7" x14ac:dyDescent="0.2">
      <c r="F1788" s="19"/>
      <c r="G1788" s="19"/>
    </row>
    <row r="1789" spans="6:7" x14ac:dyDescent="0.2">
      <c r="F1789" s="19"/>
      <c r="G1789" s="19"/>
    </row>
    <row r="1790" spans="6:7" x14ac:dyDescent="0.2">
      <c r="F1790" s="19"/>
      <c r="G1790" s="19"/>
    </row>
    <row r="1791" spans="6:7" x14ac:dyDescent="0.2">
      <c r="F1791" s="19"/>
      <c r="G1791" s="19"/>
    </row>
    <row r="1792" spans="6:7" x14ac:dyDescent="0.2">
      <c r="F1792" s="19"/>
      <c r="G1792" s="19"/>
    </row>
    <row r="1793" spans="6:7" x14ac:dyDescent="0.2">
      <c r="F1793" s="19"/>
      <c r="G1793" s="19"/>
    </row>
    <row r="1794" spans="6:7" x14ac:dyDescent="0.2">
      <c r="F1794" s="19"/>
      <c r="G1794" s="19"/>
    </row>
    <row r="1795" spans="6:7" x14ac:dyDescent="0.2">
      <c r="F1795" s="19"/>
      <c r="G1795" s="19"/>
    </row>
    <row r="1796" spans="6:7" x14ac:dyDescent="0.2">
      <c r="F1796" s="19"/>
      <c r="G1796" s="19"/>
    </row>
    <row r="1797" spans="6:7" x14ac:dyDescent="0.2">
      <c r="F1797" s="19"/>
      <c r="G1797" s="19"/>
    </row>
    <row r="1798" spans="6:7" x14ac:dyDescent="0.2">
      <c r="F1798" s="19"/>
      <c r="G1798" s="19"/>
    </row>
    <row r="1799" spans="6:7" x14ac:dyDescent="0.2">
      <c r="F1799" s="19"/>
      <c r="G1799" s="19"/>
    </row>
    <row r="1800" spans="6:7" x14ac:dyDescent="0.2">
      <c r="F1800" s="19"/>
      <c r="G1800" s="19"/>
    </row>
    <row r="1801" spans="6:7" x14ac:dyDescent="0.2">
      <c r="F1801" s="19"/>
      <c r="G1801" s="19"/>
    </row>
    <row r="1802" spans="6:7" x14ac:dyDescent="0.2">
      <c r="F1802" s="19"/>
      <c r="G1802" s="19"/>
    </row>
    <row r="1803" spans="6:7" x14ac:dyDescent="0.2">
      <c r="F1803" s="19"/>
      <c r="G1803" s="19"/>
    </row>
    <row r="1804" spans="6:7" x14ac:dyDescent="0.2">
      <c r="F1804" s="19"/>
      <c r="G1804" s="19"/>
    </row>
    <row r="1805" spans="6:7" x14ac:dyDescent="0.2">
      <c r="F1805" s="19"/>
      <c r="G1805" s="19"/>
    </row>
    <row r="1806" spans="6:7" x14ac:dyDescent="0.2">
      <c r="F1806" s="19"/>
      <c r="G1806" s="19"/>
    </row>
    <row r="1807" spans="6:7" x14ac:dyDescent="0.2">
      <c r="F1807" s="19"/>
      <c r="G1807" s="19"/>
    </row>
    <row r="1808" spans="6:7" x14ac:dyDescent="0.2">
      <c r="F1808" s="19"/>
      <c r="G1808" s="19"/>
    </row>
    <row r="1809" spans="6:7" x14ac:dyDescent="0.2">
      <c r="F1809" s="19"/>
      <c r="G1809" s="19"/>
    </row>
    <row r="1810" spans="6:7" x14ac:dyDescent="0.2">
      <c r="F1810" s="19"/>
      <c r="G1810" s="19"/>
    </row>
    <row r="1811" spans="6:7" x14ac:dyDescent="0.2">
      <c r="F1811" s="19"/>
      <c r="G1811" s="19"/>
    </row>
    <row r="1812" spans="6:7" x14ac:dyDescent="0.2">
      <c r="F1812" s="19"/>
      <c r="G1812" s="19"/>
    </row>
    <row r="1813" spans="6:7" x14ac:dyDescent="0.2">
      <c r="F1813" s="19"/>
      <c r="G1813" s="19"/>
    </row>
    <row r="1814" spans="6:7" x14ac:dyDescent="0.2">
      <c r="F1814" s="19"/>
      <c r="G1814" s="19"/>
    </row>
    <row r="1815" spans="6:7" x14ac:dyDescent="0.2">
      <c r="F1815" s="19"/>
      <c r="G1815" s="19"/>
    </row>
    <row r="1816" spans="6:7" x14ac:dyDescent="0.2">
      <c r="F1816" s="19"/>
      <c r="G1816" s="19"/>
    </row>
    <row r="1817" spans="6:7" x14ac:dyDescent="0.2">
      <c r="F1817" s="19"/>
      <c r="G1817" s="19"/>
    </row>
    <row r="1818" spans="6:7" x14ac:dyDescent="0.2">
      <c r="F1818" s="19"/>
      <c r="G1818" s="19"/>
    </row>
    <row r="1819" spans="6:7" x14ac:dyDescent="0.2">
      <c r="F1819" s="19"/>
      <c r="G1819" s="19"/>
    </row>
    <row r="1820" spans="6:7" x14ac:dyDescent="0.2">
      <c r="F1820" s="19"/>
      <c r="G1820" s="19"/>
    </row>
    <row r="1821" spans="6:7" x14ac:dyDescent="0.2">
      <c r="F1821" s="19"/>
      <c r="G1821" s="19"/>
    </row>
    <row r="1822" spans="6:7" x14ac:dyDescent="0.2">
      <c r="F1822" s="19"/>
      <c r="G1822" s="19"/>
    </row>
    <row r="1823" spans="6:7" x14ac:dyDescent="0.2">
      <c r="F1823" s="19"/>
      <c r="G1823" s="19"/>
    </row>
    <row r="1824" spans="6:7" x14ac:dyDescent="0.2">
      <c r="F1824" s="19"/>
      <c r="G1824" s="19"/>
    </row>
    <row r="1825" spans="6:7" x14ac:dyDescent="0.2">
      <c r="F1825" s="19"/>
      <c r="G1825" s="19"/>
    </row>
    <row r="1826" spans="6:7" x14ac:dyDescent="0.2">
      <c r="F1826" s="19"/>
      <c r="G1826" s="19"/>
    </row>
    <row r="1827" spans="6:7" x14ac:dyDescent="0.2">
      <c r="F1827" s="19"/>
      <c r="G1827" s="19"/>
    </row>
    <row r="1828" spans="6:7" x14ac:dyDescent="0.2">
      <c r="F1828" s="19"/>
      <c r="G1828" s="19"/>
    </row>
    <row r="1829" spans="6:7" x14ac:dyDescent="0.2">
      <c r="F1829" s="19"/>
      <c r="G1829" s="19"/>
    </row>
    <row r="1830" spans="6:7" x14ac:dyDescent="0.2">
      <c r="F1830" s="19"/>
      <c r="G1830" s="19"/>
    </row>
    <row r="1831" spans="6:7" x14ac:dyDescent="0.2">
      <c r="F1831" s="19"/>
      <c r="G1831" s="19"/>
    </row>
    <row r="1832" spans="6:7" x14ac:dyDescent="0.2">
      <c r="F1832" s="19"/>
      <c r="G1832" s="19"/>
    </row>
    <row r="1833" spans="6:7" x14ac:dyDescent="0.2">
      <c r="F1833" s="19"/>
      <c r="G1833" s="19"/>
    </row>
    <row r="1834" spans="6:7" x14ac:dyDescent="0.2">
      <c r="F1834" s="19"/>
      <c r="G1834" s="19"/>
    </row>
    <row r="1835" spans="6:7" x14ac:dyDescent="0.2">
      <c r="F1835" s="19"/>
      <c r="G1835" s="19"/>
    </row>
    <row r="1836" spans="6:7" x14ac:dyDescent="0.2">
      <c r="F1836" s="19"/>
      <c r="G1836" s="19"/>
    </row>
    <row r="1837" spans="6:7" x14ac:dyDescent="0.2">
      <c r="F1837" s="19"/>
      <c r="G1837" s="19"/>
    </row>
    <row r="1838" spans="6:7" x14ac:dyDescent="0.2">
      <c r="F1838" s="19"/>
      <c r="G1838" s="19"/>
    </row>
    <row r="1839" spans="6:7" x14ac:dyDescent="0.2">
      <c r="F1839" s="19"/>
      <c r="G1839" s="19"/>
    </row>
    <row r="1840" spans="6:7" x14ac:dyDescent="0.2">
      <c r="F1840" s="19"/>
      <c r="G1840" s="19"/>
    </row>
    <row r="1841" spans="6:7" x14ac:dyDescent="0.2">
      <c r="F1841" s="19"/>
      <c r="G1841" s="19"/>
    </row>
    <row r="1842" spans="6:7" x14ac:dyDescent="0.2">
      <c r="F1842" s="19"/>
      <c r="G1842" s="19"/>
    </row>
    <row r="1843" spans="6:7" x14ac:dyDescent="0.2">
      <c r="F1843" s="19"/>
      <c r="G1843" s="19"/>
    </row>
    <row r="1844" spans="6:7" x14ac:dyDescent="0.2">
      <c r="F1844" s="19"/>
      <c r="G1844" s="19"/>
    </row>
    <row r="1845" spans="6:7" x14ac:dyDescent="0.2">
      <c r="F1845" s="19"/>
      <c r="G1845" s="19"/>
    </row>
    <row r="1846" spans="6:7" x14ac:dyDescent="0.2">
      <c r="F1846" s="19"/>
      <c r="G1846" s="19"/>
    </row>
    <row r="1847" spans="6:7" x14ac:dyDescent="0.2">
      <c r="F1847" s="19"/>
      <c r="G1847" s="19"/>
    </row>
    <row r="1848" spans="6:7" x14ac:dyDescent="0.2">
      <c r="F1848" s="19"/>
      <c r="G1848" s="19"/>
    </row>
    <row r="1849" spans="6:7" x14ac:dyDescent="0.2">
      <c r="F1849" s="19"/>
      <c r="G1849" s="19"/>
    </row>
    <row r="1850" spans="6:7" x14ac:dyDescent="0.2">
      <c r="F1850" s="19"/>
      <c r="G1850" s="19"/>
    </row>
    <row r="1851" spans="6:7" x14ac:dyDescent="0.2">
      <c r="F1851" s="19"/>
      <c r="G1851" s="19"/>
    </row>
    <row r="1852" spans="6:7" x14ac:dyDescent="0.2">
      <c r="F1852" s="19"/>
      <c r="G1852" s="19"/>
    </row>
    <row r="1853" spans="6:7" x14ac:dyDescent="0.2">
      <c r="F1853" s="19"/>
      <c r="G1853" s="19"/>
    </row>
    <row r="1854" spans="6:7" x14ac:dyDescent="0.2">
      <c r="F1854" s="19"/>
      <c r="G1854" s="19"/>
    </row>
    <row r="1855" spans="6:7" x14ac:dyDescent="0.2">
      <c r="F1855" s="19"/>
      <c r="G1855" s="19"/>
    </row>
    <row r="1856" spans="6:7" x14ac:dyDescent="0.2">
      <c r="F1856" s="19"/>
      <c r="G1856" s="19"/>
    </row>
    <row r="1857" spans="6:7" x14ac:dyDescent="0.2">
      <c r="F1857" s="19"/>
      <c r="G1857" s="19"/>
    </row>
    <row r="1858" spans="6:7" x14ac:dyDescent="0.2">
      <c r="F1858" s="19"/>
      <c r="G1858" s="19"/>
    </row>
    <row r="1859" spans="6:7" x14ac:dyDescent="0.2">
      <c r="F1859" s="19"/>
      <c r="G1859" s="19"/>
    </row>
    <row r="1860" spans="6:7" x14ac:dyDescent="0.2">
      <c r="F1860" s="19"/>
      <c r="G1860" s="19"/>
    </row>
    <row r="1861" spans="6:7" x14ac:dyDescent="0.2">
      <c r="F1861" s="19"/>
      <c r="G1861" s="19"/>
    </row>
    <row r="1862" spans="6:7" x14ac:dyDescent="0.2">
      <c r="F1862" s="19"/>
      <c r="G1862" s="19"/>
    </row>
    <row r="1863" spans="6:7" x14ac:dyDescent="0.2">
      <c r="F1863" s="19"/>
      <c r="G1863" s="19"/>
    </row>
    <row r="1864" spans="6:7" x14ac:dyDescent="0.2">
      <c r="F1864" s="19"/>
      <c r="G1864" s="19"/>
    </row>
    <row r="1865" spans="6:7" x14ac:dyDescent="0.2">
      <c r="F1865" s="19"/>
      <c r="G1865" s="19"/>
    </row>
    <row r="1866" spans="6:7" x14ac:dyDescent="0.2">
      <c r="F1866" s="19"/>
      <c r="G1866" s="19"/>
    </row>
    <row r="1867" spans="6:7" x14ac:dyDescent="0.2">
      <c r="F1867" s="19"/>
      <c r="G1867" s="19"/>
    </row>
    <row r="1868" spans="6:7" x14ac:dyDescent="0.2">
      <c r="F1868" s="19"/>
      <c r="G1868" s="19"/>
    </row>
    <row r="1869" spans="6:7" x14ac:dyDescent="0.2">
      <c r="F1869" s="19"/>
      <c r="G1869" s="19"/>
    </row>
    <row r="1870" spans="6:7" x14ac:dyDescent="0.2">
      <c r="F1870" s="19"/>
      <c r="G1870" s="19"/>
    </row>
    <row r="1871" spans="6:7" x14ac:dyDescent="0.2">
      <c r="F1871" s="19"/>
      <c r="G1871" s="19"/>
    </row>
    <row r="1872" spans="6:7" x14ac:dyDescent="0.2">
      <c r="F1872" s="19"/>
      <c r="G1872" s="19"/>
    </row>
    <row r="1873" spans="6:7" x14ac:dyDescent="0.2">
      <c r="F1873" s="19"/>
      <c r="G1873" s="19"/>
    </row>
    <row r="1874" spans="6:7" x14ac:dyDescent="0.2">
      <c r="F1874" s="19"/>
      <c r="G1874" s="19"/>
    </row>
    <row r="1875" spans="6:7" x14ac:dyDescent="0.2">
      <c r="F1875" s="19"/>
      <c r="G1875" s="19"/>
    </row>
    <row r="1876" spans="6:7" x14ac:dyDescent="0.2">
      <c r="F1876" s="19"/>
      <c r="G1876" s="19"/>
    </row>
    <row r="1877" spans="6:7" x14ac:dyDescent="0.2">
      <c r="F1877" s="19"/>
      <c r="G1877" s="19"/>
    </row>
    <row r="1878" spans="6:7" x14ac:dyDescent="0.2">
      <c r="F1878" s="19"/>
      <c r="G1878" s="19"/>
    </row>
    <row r="1879" spans="6:7" x14ac:dyDescent="0.2">
      <c r="F1879" s="19"/>
      <c r="G1879" s="19"/>
    </row>
    <row r="1880" spans="6:7" x14ac:dyDescent="0.2">
      <c r="F1880" s="19"/>
      <c r="G1880" s="19"/>
    </row>
    <row r="1881" spans="6:7" x14ac:dyDescent="0.2">
      <c r="F1881" s="19"/>
      <c r="G1881" s="19"/>
    </row>
    <row r="1882" spans="6:7" x14ac:dyDescent="0.2">
      <c r="F1882" s="19"/>
      <c r="G1882" s="19"/>
    </row>
    <row r="1883" spans="6:7" x14ac:dyDescent="0.2">
      <c r="F1883" s="19"/>
      <c r="G1883" s="19"/>
    </row>
    <row r="1884" spans="6:7" x14ac:dyDescent="0.2">
      <c r="F1884" s="19"/>
      <c r="G1884" s="19"/>
    </row>
    <row r="1885" spans="6:7" x14ac:dyDescent="0.2">
      <c r="F1885" s="19"/>
      <c r="G1885" s="19"/>
    </row>
    <row r="1886" spans="6:7" x14ac:dyDescent="0.2">
      <c r="F1886" s="19"/>
      <c r="G1886" s="19"/>
    </row>
    <row r="1887" spans="6:7" x14ac:dyDescent="0.2">
      <c r="F1887" s="19"/>
      <c r="G1887" s="19"/>
    </row>
    <row r="1888" spans="6:7" x14ac:dyDescent="0.2">
      <c r="F1888" s="19"/>
      <c r="G1888" s="19"/>
    </row>
    <row r="1889" spans="6:7" x14ac:dyDescent="0.2">
      <c r="F1889" s="19"/>
      <c r="G1889" s="19"/>
    </row>
    <row r="1890" spans="6:7" x14ac:dyDescent="0.2">
      <c r="F1890" s="19"/>
      <c r="G1890" s="19"/>
    </row>
    <row r="1891" spans="6:7" x14ac:dyDescent="0.2">
      <c r="F1891" s="19"/>
      <c r="G1891" s="19"/>
    </row>
    <row r="1892" spans="6:7" x14ac:dyDescent="0.2">
      <c r="F1892" s="19"/>
      <c r="G1892" s="19"/>
    </row>
    <row r="1893" spans="6:7" x14ac:dyDescent="0.2">
      <c r="F1893" s="19"/>
      <c r="G1893" s="19"/>
    </row>
    <row r="1894" spans="6:7" x14ac:dyDescent="0.2">
      <c r="F1894" s="19"/>
      <c r="G1894" s="19"/>
    </row>
    <row r="1895" spans="6:7" x14ac:dyDescent="0.2">
      <c r="F1895" s="19"/>
      <c r="G1895" s="19"/>
    </row>
    <row r="1896" spans="6:7" x14ac:dyDescent="0.2">
      <c r="F1896" s="19"/>
      <c r="G1896" s="19"/>
    </row>
    <row r="1897" spans="6:7" x14ac:dyDescent="0.2">
      <c r="F1897" s="19"/>
      <c r="G1897" s="19"/>
    </row>
    <row r="1898" spans="6:7" x14ac:dyDescent="0.2">
      <c r="F1898" s="19"/>
      <c r="G1898" s="19"/>
    </row>
    <row r="1899" spans="6:7" x14ac:dyDescent="0.2">
      <c r="F1899" s="19"/>
      <c r="G1899" s="19"/>
    </row>
    <row r="1900" spans="6:7" x14ac:dyDescent="0.2">
      <c r="F1900" s="19"/>
      <c r="G1900" s="19"/>
    </row>
    <row r="1901" spans="6:7" x14ac:dyDescent="0.2">
      <c r="F1901" s="19"/>
      <c r="G1901" s="19"/>
    </row>
    <row r="1902" spans="6:7" x14ac:dyDescent="0.2">
      <c r="F1902" s="19"/>
      <c r="G1902" s="19"/>
    </row>
    <row r="1903" spans="6:7" x14ac:dyDescent="0.2">
      <c r="F1903" s="19"/>
      <c r="G1903" s="19"/>
    </row>
    <row r="1904" spans="6:7" x14ac:dyDescent="0.2">
      <c r="F1904" s="19"/>
      <c r="G1904" s="19"/>
    </row>
    <row r="1905" spans="6:7" x14ac:dyDescent="0.2">
      <c r="F1905" s="19"/>
      <c r="G1905" s="19"/>
    </row>
    <row r="1906" spans="6:7" x14ac:dyDescent="0.2">
      <c r="F1906" s="19"/>
      <c r="G1906" s="19"/>
    </row>
    <row r="1907" spans="6:7" x14ac:dyDescent="0.2">
      <c r="F1907" s="19"/>
      <c r="G1907" s="19"/>
    </row>
    <row r="1908" spans="6:7" x14ac:dyDescent="0.2">
      <c r="F1908" s="19"/>
      <c r="G1908" s="19"/>
    </row>
    <row r="1909" spans="6:7" x14ac:dyDescent="0.2">
      <c r="F1909" s="19"/>
      <c r="G1909" s="19"/>
    </row>
    <row r="1910" spans="6:7" x14ac:dyDescent="0.2">
      <c r="F1910" s="19"/>
      <c r="G1910" s="19"/>
    </row>
    <row r="1911" spans="6:7" x14ac:dyDescent="0.2">
      <c r="F1911" s="19"/>
      <c r="G1911" s="19"/>
    </row>
    <row r="1912" spans="6:7" x14ac:dyDescent="0.2">
      <c r="F1912" s="19"/>
      <c r="G1912" s="19"/>
    </row>
    <row r="1913" spans="6:7" x14ac:dyDescent="0.2">
      <c r="F1913" s="19"/>
      <c r="G1913" s="19"/>
    </row>
    <row r="1914" spans="6:7" x14ac:dyDescent="0.2">
      <c r="F1914" s="19"/>
      <c r="G1914" s="19"/>
    </row>
    <row r="1915" spans="6:7" x14ac:dyDescent="0.2">
      <c r="F1915" s="19"/>
      <c r="G1915" s="19"/>
    </row>
    <row r="1916" spans="6:7" x14ac:dyDescent="0.2">
      <c r="F1916" s="19"/>
      <c r="G1916" s="19"/>
    </row>
    <row r="1917" spans="6:7" x14ac:dyDescent="0.2">
      <c r="F1917" s="19"/>
      <c r="G1917" s="19"/>
    </row>
    <row r="1918" spans="6:7" x14ac:dyDescent="0.2">
      <c r="F1918" s="19"/>
      <c r="G1918" s="19"/>
    </row>
    <row r="1919" spans="6:7" x14ac:dyDescent="0.2">
      <c r="F1919" s="19"/>
      <c r="G1919" s="19"/>
    </row>
    <row r="1920" spans="6:7" x14ac:dyDescent="0.2">
      <c r="F1920" s="19"/>
      <c r="G1920" s="19"/>
    </row>
    <row r="1921" spans="6:7" x14ac:dyDescent="0.2">
      <c r="F1921" s="19"/>
      <c r="G1921" s="19"/>
    </row>
    <row r="1922" spans="6:7" x14ac:dyDescent="0.2">
      <c r="F1922" s="19"/>
      <c r="G1922" s="19"/>
    </row>
    <row r="1923" spans="6:7" x14ac:dyDescent="0.2">
      <c r="F1923" s="19"/>
      <c r="G1923" s="19"/>
    </row>
    <row r="1924" spans="6:7" x14ac:dyDescent="0.2">
      <c r="F1924" s="19"/>
      <c r="G1924" s="19"/>
    </row>
    <row r="1925" spans="6:7" x14ac:dyDescent="0.2">
      <c r="F1925" s="19"/>
      <c r="G1925" s="19"/>
    </row>
    <row r="1926" spans="6:7" x14ac:dyDescent="0.2">
      <c r="F1926" s="19"/>
      <c r="G1926" s="19"/>
    </row>
    <row r="1927" spans="6:7" x14ac:dyDescent="0.2">
      <c r="F1927" s="19"/>
      <c r="G1927" s="19"/>
    </row>
    <row r="1928" spans="6:7" x14ac:dyDescent="0.2">
      <c r="F1928" s="19"/>
      <c r="G1928" s="19"/>
    </row>
    <row r="1929" spans="6:7" x14ac:dyDescent="0.2">
      <c r="F1929" s="19"/>
      <c r="G1929" s="19"/>
    </row>
    <row r="1930" spans="6:7" x14ac:dyDescent="0.2">
      <c r="F1930" s="19"/>
      <c r="G1930" s="19"/>
    </row>
    <row r="1931" spans="6:7" x14ac:dyDescent="0.2">
      <c r="F1931" s="19"/>
      <c r="G1931" s="19"/>
    </row>
    <row r="1932" spans="6:7" x14ac:dyDescent="0.2">
      <c r="F1932" s="19"/>
      <c r="G1932" s="19"/>
    </row>
    <row r="1933" spans="6:7" x14ac:dyDescent="0.2">
      <c r="F1933" s="19"/>
      <c r="G1933" s="19"/>
    </row>
    <row r="1934" spans="6:7" x14ac:dyDescent="0.2">
      <c r="F1934" s="19"/>
      <c r="G1934" s="19"/>
    </row>
    <row r="1935" spans="6:7" x14ac:dyDescent="0.2">
      <c r="F1935" s="19"/>
      <c r="G1935" s="19"/>
    </row>
    <row r="1936" spans="6:7" x14ac:dyDescent="0.2">
      <c r="F1936" s="19"/>
      <c r="G1936" s="19"/>
    </row>
    <row r="1937" spans="6:7" x14ac:dyDescent="0.2">
      <c r="F1937" s="19"/>
      <c r="G1937" s="19"/>
    </row>
    <row r="1938" spans="6:7" x14ac:dyDescent="0.2">
      <c r="F1938" s="19"/>
      <c r="G1938" s="19"/>
    </row>
    <row r="1939" spans="6:7" x14ac:dyDescent="0.2">
      <c r="F1939" s="19"/>
      <c r="G1939" s="19"/>
    </row>
    <row r="1940" spans="6:7" x14ac:dyDescent="0.2">
      <c r="F1940" s="19"/>
      <c r="G1940" s="19"/>
    </row>
    <row r="1941" spans="6:7" x14ac:dyDescent="0.2">
      <c r="F1941" s="19"/>
      <c r="G1941" s="19"/>
    </row>
    <row r="1942" spans="6:7" x14ac:dyDescent="0.2">
      <c r="F1942" s="19"/>
      <c r="G1942" s="19"/>
    </row>
    <row r="1943" spans="6:7" x14ac:dyDescent="0.2">
      <c r="F1943" s="19"/>
      <c r="G1943" s="19"/>
    </row>
    <row r="1944" spans="6:7" x14ac:dyDescent="0.2">
      <c r="F1944" s="19"/>
      <c r="G1944" s="19"/>
    </row>
    <row r="1945" spans="6:7" x14ac:dyDescent="0.2">
      <c r="F1945" s="19"/>
      <c r="G1945" s="19"/>
    </row>
    <row r="1946" spans="6:7" x14ac:dyDescent="0.2">
      <c r="F1946" s="19"/>
      <c r="G1946" s="19"/>
    </row>
    <row r="1947" spans="6:7" x14ac:dyDescent="0.2">
      <c r="F1947" s="19"/>
      <c r="G1947" s="19"/>
    </row>
    <row r="1948" spans="6:7" x14ac:dyDescent="0.2">
      <c r="F1948" s="19"/>
      <c r="G1948" s="19"/>
    </row>
    <row r="1949" spans="6:7" x14ac:dyDescent="0.2">
      <c r="F1949" s="19"/>
      <c r="G1949" s="19"/>
    </row>
    <row r="1950" spans="6:7" x14ac:dyDescent="0.2">
      <c r="F1950" s="19"/>
      <c r="G1950" s="19"/>
    </row>
    <row r="1951" spans="6:7" x14ac:dyDescent="0.2">
      <c r="F1951" s="19"/>
      <c r="G1951" s="19"/>
    </row>
    <row r="1952" spans="6:7" x14ac:dyDescent="0.2">
      <c r="F1952" s="19"/>
      <c r="G1952" s="19"/>
    </row>
    <row r="1953" spans="6:7" x14ac:dyDescent="0.2">
      <c r="F1953" s="19"/>
      <c r="G1953" s="19"/>
    </row>
    <row r="1954" spans="6:7" x14ac:dyDescent="0.2">
      <c r="F1954" s="19"/>
      <c r="G1954" s="19"/>
    </row>
    <row r="1955" spans="6:7" x14ac:dyDescent="0.2">
      <c r="F1955" s="19"/>
      <c r="G1955" s="19"/>
    </row>
    <row r="1956" spans="6:7" x14ac:dyDescent="0.2">
      <c r="F1956" s="19"/>
      <c r="G1956" s="19"/>
    </row>
    <row r="1957" spans="6:7" x14ac:dyDescent="0.2">
      <c r="F1957" s="19"/>
      <c r="G1957" s="19"/>
    </row>
    <row r="1958" spans="6:7" x14ac:dyDescent="0.2">
      <c r="F1958" s="19"/>
      <c r="G1958" s="19"/>
    </row>
    <row r="1959" spans="6:7" x14ac:dyDescent="0.2">
      <c r="F1959" s="19"/>
      <c r="G1959" s="19"/>
    </row>
    <row r="1960" spans="6:7" x14ac:dyDescent="0.2">
      <c r="F1960" s="19"/>
      <c r="G1960" s="19"/>
    </row>
    <row r="1961" spans="6:7" x14ac:dyDescent="0.2">
      <c r="F1961" s="19"/>
      <c r="G1961" s="19"/>
    </row>
    <row r="1962" spans="6:7" x14ac:dyDescent="0.2">
      <c r="F1962" s="19"/>
      <c r="G1962" s="19"/>
    </row>
    <row r="1963" spans="6:7" x14ac:dyDescent="0.2">
      <c r="F1963" s="19"/>
      <c r="G1963" s="19"/>
    </row>
    <row r="1964" spans="6:7" x14ac:dyDescent="0.2">
      <c r="F1964" s="19"/>
      <c r="G1964" s="19"/>
    </row>
    <row r="1965" spans="6:7" x14ac:dyDescent="0.2">
      <c r="F1965" s="19"/>
      <c r="G1965" s="19"/>
    </row>
    <row r="1966" spans="6:7" x14ac:dyDescent="0.2">
      <c r="F1966" s="19"/>
      <c r="G1966" s="19"/>
    </row>
    <row r="1967" spans="6:7" x14ac:dyDescent="0.2">
      <c r="F1967" s="19"/>
      <c r="G1967" s="19"/>
    </row>
    <row r="1968" spans="6:7" x14ac:dyDescent="0.2">
      <c r="F1968" s="19"/>
      <c r="G1968" s="19"/>
    </row>
    <row r="1969" spans="6:7" x14ac:dyDescent="0.2">
      <c r="F1969" s="19"/>
      <c r="G1969" s="19"/>
    </row>
    <row r="1970" spans="6:7" x14ac:dyDescent="0.2">
      <c r="F1970" s="19"/>
      <c r="G1970" s="19"/>
    </row>
    <row r="1971" spans="6:7" x14ac:dyDescent="0.2">
      <c r="F1971" s="19"/>
      <c r="G1971" s="19"/>
    </row>
    <row r="1972" spans="6:7" x14ac:dyDescent="0.2">
      <c r="F1972" s="19"/>
      <c r="G1972" s="19"/>
    </row>
    <row r="1973" spans="6:7" x14ac:dyDescent="0.2">
      <c r="F1973" s="19"/>
      <c r="G1973" s="19"/>
    </row>
    <row r="1974" spans="6:7" x14ac:dyDescent="0.2">
      <c r="F1974" s="19"/>
      <c r="G1974" s="19"/>
    </row>
    <row r="1975" spans="6:7" x14ac:dyDescent="0.2">
      <c r="F1975" s="19"/>
      <c r="G1975" s="19"/>
    </row>
    <row r="1976" spans="6:7" x14ac:dyDescent="0.2">
      <c r="F1976" s="19"/>
      <c r="G1976" s="19"/>
    </row>
    <row r="1977" spans="6:7" x14ac:dyDescent="0.2">
      <c r="F1977" s="19"/>
      <c r="G1977" s="19"/>
    </row>
    <row r="1978" spans="6:7" x14ac:dyDescent="0.2">
      <c r="F1978" s="19"/>
      <c r="G1978" s="19"/>
    </row>
    <row r="1979" spans="6:7" x14ac:dyDescent="0.2">
      <c r="F1979" s="19"/>
      <c r="G1979" s="19"/>
    </row>
    <row r="1980" spans="6:7" x14ac:dyDescent="0.2">
      <c r="F1980" s="19"/>
      <c r="G1980" s="19"/>
    </row>
    <row r="1981" spans="6:7" x14ac:dyDescent="0.2">
      <c r="F1981" s="19"/>
      <c r="G1981" s="19"/>
    </row>
    <row r="1982" spans="6:7" x14ac:dyDescent="0.2">
      <c r="F1982" s="19"/>
      <c r="G1982" s="19"/>
    </row>
    <row r="1983" spans="6:7" x14ac:dyDescent="0.2">
      <c r="F1983" s="19"/>
      <c r="G1983" s="19"/>
    </row>
    <row r="1984" spans="6:7" x14ac:dyDescent="0.2">
      <c r="F1984" s="19"/>
      <c r="G1984" s="19"/>
    </row>
    <row r="1985" spans="6:7" x14ac:dyDescent="0.2">
      <c r="F1985" s="19"/>
      <c r="G1985" s="19"/>
    </row>
    <row r="1986" spans="6:7" x14ac:dyDescent="0.2">
      <c r="F1986" s="19"/>
      <c r="G1986" s="19"/>
    </row>
    <row r="1987" spans="6:7" x14ac:dyDescent="0.2">
      <c r="F1987" s="19"/>
      <c r="G1987" s="19"/>
    </row>
    <row r="1988" spans="6:7" x14ac:dyDescent="0.2">
      <c r="F1988" s="19"/>
      <c r="G1988" s="19"/>
    </row>
    <row r="1989" spans="6:7" x14ac:dyDescent="0.2">
      <c r="F1989" s="19"/>
      <c r="G1989" s="19"/>
    </row>
    <row r="1990" spans="6:7" x14ac:dyDescent="0.2">
      <c r="F1990" s="19"/>
      <c r="G1990" s="19"/>
    </row>
    <row r="1991" spans="6:7" x14ac:dyDescent="0.2">
      <c r="F1991" s="19"/>
      <c r="G1991" s="19"/>
    </row>
    <row r="1992" spans="6:7" x14ac:dyDescent="0.2">
      <c r="F1992" s="19"/>
      <c r="G1992" s="19"/>
    </row>
    <row r="1993" spans="6:7" x14ac:dyDescent="0.2">
      <c r="F1993" s="19"/>
      <c r="G1993" s="19"/>
    </row>
    <row r="1994" spans="6:7" x14ac:dyDescent="0.2">
      <c r="F1994" s="19"/>
      <c r="G1994" s="19"/>
    </row>
    <row r="1995" spans="6:7" x14ac:dyDescent="0.2">
      <c r="F1995" s="19"/>
      <c r="G1995" s="19"/>
    </row>
    <row r="1996" spans="6:7" x14ac:dyDescent="0.2">
      <c r="F1996" s="19"/>
      <c r="G1996" s="19"/>
    </row>
    <row r="1997" spans="6:7" x14ac:dyDescent="0.2">
      <c r="F1997" s="19"/>
      <c r="G1997" s="19"/>
    </row>
    <row r="1998" spans="6:7" x14ac:dyDescent="0.2">
      <c r="F1998" s="19"/>
      <c r="G1998" s="19"/>
    </row>
    <row r="1999" spans="6:7" x14ac:dyDescent="0.2">
      <c r="F1999" s="19"/>
      <c r="G1999" s="19"/>
    </row>
    <row r="2000" spans="6:7" x14ac:dyDescent="0.2">
      <c r="F2000" s="19"/>
      <c r="G2000" s="19"/>
    </row>
    <row r="2001" spans="6:7" x14ac:dyDescent="0.2">
      <c r="F2001" s="19"/>
      <c r="G2001" s="19"/>
    </row>
    <row r="2002" spans="6:7" x14ac:dyDescent="0.2">
      <c r="F2002" s="19"/>
      <c r="G2002" s="19"/>
    </row>
    <row r="2003" spans="6:7" x14ac:dyDescent="0.2">
      <c r="F2003" s="19"/>
      <c r="G2003" s="19"/>
    </row>
    <row r="2004" spans="6:7" x14ac:dyDescent="0.2">
      <c r="F2004" s="19"/>
      <c r="G2004" s="19"/>
    </row>
    <row r="2005" spans="6:7" x14ac:dyDescent="0.2">
      <c r="F2005" s="19"/>
      <c r="G2005" s="19"/>
    </row>
    <row r="2006" spans="6:7" x14ac:dyDescent="0.2">
      <c r="F2006" s="19"/>
      <c r="G2006" s="19"/>
    </row>
    <row r="2007" spans="6:7" x14ac:dyDescent="0.2">
      <c r="F2007" s="19"/>
      <c r="G2007" s="19"/>
    </row>
    <row r="2008" spans="6:7" x14ac:dyDescent="0.2">
      <c r="F2008" s="19"/>
      <c r="G2008" s="19"/>
    </row>
    <row r="2009" spans="6:7" x14ac:dyDescent="0.2">
      <c r="F2009" s="19"/>
      <c r="G2009" s="19"/>
    </row>
    <row r="2010" spans="6:7" x14ac:dyDescent="0.2">
      <c r="F2010" s="19"/>
      <c r="G2010" s="19"/>
    </row>
    <row r="2011" spans="6:7" x14ac:dyDescent="0.2">
      <c r="F2011" s="19"/>
      <c r="G2011" s="19"/>
    </row>
    <row r="2012" spans="6:7" x14ac:dyDescent="0.2">
      <c r="F2012" s="19"/>
      <c r="G2012" s="19"/>
    </row>
    <row r="2013" spans="6:7" x14ac:dyDescent="0.2">
      <c r="F2013" s="19"/>
      <c r="G2013" s="19"/>
    </row>
    <row r="2014" spans="6:7" x14ac:dyDescent="0.2">
      <c r="F2014" s="19"/>
      <c r="G2014" s="19"/>
    </row>
    <row r="2015" spans="6:7" x14ac:dyDescent="0.2">
      <c r="F2015" s="19"/>
      <c r="G2015" s="19"/>
    </row>
    <row r="2016" spans="6:7" x14ac:dyDescent="0.2">
      <c r="F2016" s="19"/>
      <c r="G2016" s="19"/>
    </row>
    <row r="2017" spans="6:7" x14ac:dyDescent="0.2">
      <c r="F2017" s="19"/>
      <c r="G2017" s="19"/>
    </row>
    <row r="2018" spans="6:7" x14ac:dyDescent="0.2">
      <c r="F2018" s="19"/>
      <c r="G2018" s="19"/>
    </row>
    <row r="2019" spans="6:7" x14ac:dyDescent="0.2">
      <c r="F2019" s="19"/>
      <c r="G2019" s="19"/>
    </row>
    <row r="2020" spans="6:7" x14ac:dyDescent="0.2">
      <c r="F2020" s="19"/>
      <c r="G2020" s="19"/>
    </row>
    <row r="2021" spans="6:7" x14ac:dyDescent="0.2">
      <c r="F2021" s="19"/>
      <c r="G2021" s="19"/>
    </row>
    <row r="2022" spans="6:7" x14ac:dyDescent="0.2">
      <c r="F2022" s="19"/>
      <c r="G2022" s="19"/>
    </row>
    <row r="2023" spans="6:7" x14ac:dyDescent="0.2">
      <c r="F2023" s="19"/>
      <c r="G2023" s="19"/>
    </row>
    <row r="2024" spans="6:7" x14ac:dyDescent="0.2">
      <c r="F2024" s="19"/>
      <c r="G2024" s="19"/>
    </row>
    <row r="2025" spans="6:7" x14ac:dyDescent="0.2">
      <c r="F2025" s="19"/>
      <c r="G2025" s="19"/>
    </row>
    <row r="2026" spans="6:7" x14ac:dyDescent="0.2">
      <c r="F2026" s="19"/>
      <c r="G2026" s="19"/>
    </row>
    <row r="2027" spans="6:7" x14ac:dyDescent="0.2">
      <c r="F2027" s="19"/>
      <c r="G2027" s="19"/>
    </row>
    <row r="2028" spans="6:7" x14ac:dyDescent="0.2">
      <c r="F2028" s="19"/>
      <c r="G2028" s="19"/>
    </row>
    <row r="2029" spans="6:7" x14ac:dyDescent="0.2">
      <c r="F2029" s="19"/>
      <c r="G2029" s="19"/>
    </row>
    <row r="2030" spans="6:7" x14ac:dyDescent="0.2">
      <c r="F2030" s="19"/>
      <c r="G2030" s="19"/>
    </row>
    <row r="2031" spans="6:7" x14ac:dyDescent="0.2">
      <c r="F2031" s="19"/>
      <c r="G2031" s="19"/>
    </row>
    <row r="2032" spans="6:7" x14ac:dyDescent="0.2">
      <c r="F2032" s="19"/>
      <c r="G2032" s="19"/>
    </row>
    <row r="2033" spans="6:7" x14ac:dyDescent="0.2">
      <c r="F2033" s="19"/>
      <c r="G2033" s="19"/>
    </row>
    <row r="2034" spans="6:7" x14ac:dyDescent="0.2">
      <c r="F2034" s="19"/>
      <c r="G2034" s="19"/>
    </row>
    <row r="2035" spans="6:7" x14ac:dyDescent="0.2">
      <c r="F2035" s="19"/>
      <c r="G2035" s="19"/>
    </row>
    <row r="2036" spans="6:7" x14ac:dyDescent="0.2">
      <c r="F2036" s="19"/>
      <c r="G2036" s="19"/>
    </row>
    <row r="2037" spans="6:7" x14ac:dyDescent="0.2">
      <c r="F2037" s="19"/>
      <c r="G2037" s="19"/>
    </row>
    <row r="2038" spans="6:7" x14ac:dyDescent="0.2">
      <c r="F2038" s="19"/>
      <c r="G2038" s="19"/>
    </row>
    <row r="2039" spans="6:7" x14ac:dyDescent="0.2">
      <c r="F2039" s="19"/>
      <c r="G2039" s="19"/>
    </row>
    <row r="2040" spans="6:7" x14ac:dyDescent="0.2">
      <c r="F2040" s="19"/>
      <c r="G2040" s="19"/>
    </row>
    <row r="2041" spans="6:7" x14ac:dyDescent="0.2">
      <c r="F2041" s="19"/>
      <c r="G2041" s="19"/>
    </row>
    <row r="2042" spans="6:7" x14ac:dyDescent="0.2">
      <c r="F2042" s="19"/>
      <c r="G2042" s="19"/>
    </row>
    <row r="2043" spans="6:7" x14ac:dyDescent="0.2">
      <c r="F2043" s="19"/>
      <c r="G2043" s="19"/>
    </row>
    <row r="2044" spans="6:7" x14ac:dyDescent="0.2">
      <c r="F2044" s="19"/>
      <c r="G2044" s="19"/>
    </row>
    <row r="2045" spans="6:7" x14ac:dyDescent="0.2">
      <c r="F2045" s="19"/>
      <c r="G2045" s="19"/>
    </row>
    <row r="2046" spans="6:7" x14ac:dyDescent="0.2">
      <c r="F2046" s="19"/>
      <c r="G2046" s="19"/>
    </row>
    <row r="2047" spans="6:7" x14ac:dyDescent="0.2">
      <c r="F2047" s="19"/>
      <c r="G2047" s="19"/>
    </row>
    <row r="2048" spans="6:7" x14ac:dyDescent="0.2">
      <c r="F2048" s="19"/>
      <c r="G2048" s="19"/>
    </row>
    <row r="2049" spans="6:7" x14ac:dyDescent="0.2">
      <c r="F2049" s="19"/>
      <c r="G2049" s="19"/>
    </row>
    <row r="2050" spans="6:7" x14ac:dyDescent="0.2">
      <c r="F2050" s="19"/>
      <c r="G2050" s="19"/>
    </row>
    <row r="2051" spans="6:7" x14ac:dyDescent="0.2">
      <c r="F2051" s="19"/>
      <c r="G2051" s="19"/>
    </row>
    <row r="2052" spans="6:7" x14ac:dyDescent="0.2">
      <c r="F2052" s="19"/>
      <c r="G2052" s="19"/>
    </row>
    <row r="2053" spans="6:7" x14ac:dyDescent="0.2">
      <c r="F2053" s="19"/>
      <c r="G2053" s="19"/>
    </row>
    <row r="2054" spans="6:7" x14ac:dyDescent="0.2">
      <c r="F2054" s="19"/>
      <c r="G2054" s="19"/>
    </row>
    <row r="2055" spans="6:7" x14ac:dyDescent="0.2">
      <c r="F2055" s="19"/>
      <c r="G2055" s="19"/>
    </row>
    <row r="2056" spans="6:7" x14ac:dyDescent="0.2">
      <c r="F2056" s="19"/>
      <c r="G2056" s="19"/>
    </row>
    <row r="2057" spans="6:7" x14ac:dyDescent="0.2">
      <c r="F2057" s="19"/>
      <c r="G2057" s="19"/>
    </row>
    <row r="2058" spans="6:7" x14ac:dyDescent="0.2">
      <c r="F2058" s="19"/>
      <c r="G2058" s="19"/>
    </row>
    <row r="2059" spans="6:7" x14ac:dyDescent="0.2">
      <c r="F2059" s="19"/>
      <c r="G2059" s="19"/>
    </row>
    <row r="2060" spans="6:7" x14ac:dyDescent="0.2">
      <c r="F2060" s="19"/>
      <c r="G2060" s="19"/>
    </row>
    <row r="2061" spans="6:7" x14ac:dyDescent="0.2">
      <c r="F2061" s="19"/>
      <c r="G2061" s="19"/>
    </row>
    <row r="2062" spans="6:7" x14ac:dyDescent="0.2">
      <c r="F2062" s="19"/>
      <c r="G2062" s="19"/>
    </row>
    <row r="2063" spans="6:7" x14ac:dyDescent="0.2">
      <c r="F2063" s="19"/>
      <c r="G2063" s="19"/>
    </row>
    <row r="2064" spans="6:7" x14ac:dyDescent="0.2">
      <c r="F2064" s="19"/>
      <c r="G2064" s="19"/>
    </row>
    <row r="2065" spans="6:7" x14ac:dyDescent="0.2">
      <c r="F2065" s="19"/>
      <c r="G2065" s="19"/>
    </row>
    <row r="2066" spans="6:7" x14ac:dyDescent="0.2">
      <c r="F2066" s="19"/>
      <c r="G2066" s="19"/>
    </row>
    <row r="2067" spans="6:7" x14ac:dyDescent="0.2">
      <c r="F2067" s="19"/>
      <c r="G2067" s="19"/>
    </row>
    <row r="2068" spans="6:7" x14ac:dyDescent="0.2">
      <c r="F2068" s="19"/>
      <c r="G2068" s="19"/>
    </row>
    <row r="2069" spans="6:7" x14ac:dyDescent="0.2">
      <c r="F2069" s="19"/>
      <c r="G2069" s="19"/>
    </row>
    <row r="2070" spans="6:7" x14ac:dyDescent="0.2">
      <c r="F2070" s="19"/>
      <c r="G2070" s="19"/>
    </row>
    <row r="2071" spans="6:7" x14ac:dyDescent="0.2">
      <c r="F2071" s="19"/>
      <c r="G2071" s="19"/>
    </row>
    <row r="2072" spans="6:7" x14ac:dyDescent="0.2">
      <c r="F2072" s="19"/>
      <c r="G2072" s="19"/>
    </row>
    <row r="2073" spans="6:7" x14ac:dyDescent="0.2">
      <c r="F2073" s="19"/>
      <c r="G2073" s="19"/>
    </row>
    <row r="2074" spans="6:7" x14ac:dyDescent="0.2">
      <c r="F2074" s="19"/>
      <c r="G2074" s="19"/>
    </row>
    <row r="2075" spans="6:7" x14ac:dyDescent="0.2">
      <c r="F2075" s="19"/>
      <c r="G2075" s="19"/>
    </row>
    <row r="2076" spans="6:7" x14ac:dyDescent="0.2">
      <c r="F2076" s="19"/>
      <c r="G2076" s="19"/>
    </row>
    <row r="2077" spans="6:7" x14ac:dyDescent="0.2">
      <c r="F2077" s="19"/>
      <c r="G2077" s="19"/>
    </row>
    <row r="2078" spans="6:7" x14ac:dyDescent="0.2">
      <c r="F2078" s="19"/>
      <c r="G2078" s="19"/>
    </row>
    <row r="2079" spans="6:7" x14ac:dyDescent="0.2">
      <c r="F2079" s="19"/>
      <c r="G2079" s="19"/>
    </row>
    <row r="2080" spans="6:7" x14ac:dyDescent="0.2">
      <c r="F2080" s="19"/>
      <c r="G2080" s="19"/>
    </row>
    <row r="2081" spans="6:7" x14ac:dyDescent="0.2">
      <c r="F2081" s="19"/>
      <c r="G2081" s="19"/>
    </row>
    <row r="2082" spans="6:7" x14ac:dyDescent="0.2">
      <c r="F2082" s="19"/>
      <c r="G2082" s="19"/>
    </row>
    <row r="2083" spans="6:7" x14ac:dyDescent="0.2">
      <c r="F2083" s="19"/>
      <c r="G2083" s="19"/>
    </row>
    <row r="2084" spans="6:7" x14ac:dyDescent="0.2">
      <c r="F2084" s="19"/>
      <c r="G2084" s="19"/>
    </row>
    <row r="2085" spans="6:7" x14ac:dyDescent="0.2">
      <c r="F2085" s="19"/>
      <c r="G2085" s="19"/>
    </row>
    <row r="2086" spans="6:7" x14ac:dyDescent="0.2">
      <c r="F2086" s="19"/>
      <c r="G2086" s="19"/>
    </row>
    <row r="2087" spans="6:7" x14ac:dyDescent="0.2">
      <c r="F2087" s="19"/>
      <c r="G2087" s="19"/>
    </row>
    <row r="2088" spans="6:7" x14ac:dyDescent="0.2">
      <c r="F2088" s="19"/>
      <c r="G2088" s="19"/>
    </row>
    <row r="2089" spans="6:7" x14ac:dyDescent="0.2">
      <c r="F2089" s="19"/>
      <c r="G2089" s="19"/>
    </row>
    <row r="2090" spans="6:7" x14ac:dyDescent="0.2">
      <c r="F2090" s="19"/>
      <c r="G2090" s="19"/>
    </row>
    <row r="2091" spans="6:7" x14ac:dyDescent="0.2">
      <c r="F2091" s="19"/>
      <c r="G2091" s="19"/>
    </row>
    <row r="2092" spans="6:7" x14ac:dyDescent="0.2">
      <c r="F2092" s="19"/>
      <c r="G2092" s="19"/>
    </row>
    <row r="2093" spans="6:7" x14ac:dyDescent="0.2">
      <c r="F2093" s="19"/>
      <c r="G2093" s="19"/>
    </row>
    <row r="2094" spans="6:7" x14ac:dyDescent="0.2">
      <c r="F2094" s="19"/>
      <c r="G2094" s="19"/>
    </row>
    <row r="2095" spans="6:7" x14ac:dyDescent="0.2">
      <c r="F2095" s="19"/>
      <c r="G2095" s="19"/>
    </row>
    <row r="2096" spans="6:7" x14ac:dyDescent="0.2">
      <c r="F2096" s="19"/>
      <c r="G2096" s="19"/>
    </row>
    <row r="2097" spans="6:7" x14ac:dyDescent="0.2">
      <c r="F2097" s="19"/>
      <c r="G2097" s="19"/>
    </row>
    <row r="2098" spans="6:7" x14ac:dyDescent="0.2">
      <c r="F2098" s="19"/>
      <c r="G2098" s="19"/>
    </row>
    <row r="2099" spans="6:7" x14ac:dyDescent="0.2">
      <c r="F2099" s="19"/>
      <c r="G2099" s="19"/>
    </row>
    <row r="2100" spans="6:7" x14ac:dyDescent="0.2">
      <c r="F2100" s="19"/>
      <c r="G2100" s="19"/>
    </row>
    <row r="2101" spans="6:7" x14ac:dyDescent="0.2">
      <c r="F2101" s="19"/>
      <c r="G2101" s="19"/>
    </row>
    <row r="2102" spans="6:7" x14ac:dyDescent="0.2">
      <c r="F2102" s="19"/>
      <c r="G2102" s="19"/>
    </row>
    <row r="2103" spans="6:7" x14ac:dyDescent="0.2">
      <c r="F2103" s="19"/>
      <c r="G2103" s="19"/>
    </row>
    <row r="2104" spans="6:7" x14ac:dyDescent="0.2">
      <c r="F2104" s="19"/>
      <c r="G2104" s="19"/>
    </row>
    <row r="2105" spans="6:7" x14ac:dyDescent="0.2">
      <c r="F2105" s="19"/>
      <c r="G2105" s="19"/>
    </row>
    <row r="2106" spans="6:7" x14ac:dyDescent="0.2">
      <c r="F2106" s="19"/>
      <c r="G2106" s="19"/>
    </row>
    <row r="2107" spans="6:7" x14ac:dyDescent="0.2">
      <c r="F2107" s="19"/>
      <c r="G2107" s="19"/>
    </row>
    <row r="2108" spans="6:7" x14ac:dyDescent="0.2">
      <c r="F2108" s="19"/>
      <c r="G2108" s="19"/>
    </row>
    <row r="2109" spans="6:7" x14ac:dyDescent="0.2">
      <c r="F2109" s="19"/>
      <c r="G2109" s="19"/>
    </row>
    <row r="2110" spans="6:7" x14ac:dyDescent="0.2">
      <c r="F2110" s="19"/>
      <c r="G2110" s="19"/>
    </row>
    <row r="2111" spans="6:7" x14ac:dyDescent="0.2">
      <c r="F2111" s="19"/>
      <c r="G2111" s="19"/>
    </row>
    <row r="2112" spans="6:7" x14ac:dyDescent="0.2">
      <c r="F2112" s="19"/>
      <c r="G2112" s="19"/>
    </row>
    <row r="2113" spans="6:7" x14ac:dyDescent="0.2">
      <c r="F2113" s="19"/>
      <c r="G2113" s="19"/>
    </row>
    <row r="2114" spans="6:7" x14ac:dyDescent="0.2">
      <c r="F2114" s="19"/>
      <c r="G2114" s="19"/>
    </row>
    <row r="2115" spans="6:7" x14ac:dyDescent="0.2">
      <c r="F2115" s="19"/>
      <c r="G2115" s="19"/>
    </row>
    <row r="2116" spans="6:7" x14ac:dyDescent="0.2">
      <c r="F2116" s="19"/>
      <c r="G2116" s="19"/>
    </row>
    <row r="2117" spans="6:7" x14ac:dyDescent="0.2">
      <c r="F2117" s="19"/>
      <c r="G2117" s="19"/>
    </row>
    <row r="2118" spans="6:7" x14ac:dyDescent="0.2">
      <c r="F2118" s="19"/>
      <c r="G2118" s="19"/>
    </row>
    <row r="2119" spans="6:7" x14ac:dyDescent="0.2">
      <c r="F2119" s="19"/>
      <c r="G2119" s="19"/>
    </row>
    <row r="2120" spans="6:7" x14ac:dyDescent="0.2">
      <c r="F2120" s="19"/>
      <c r="G2120" s="19"/>
    </row>
    <row r="2121" spans="6:7" x14ac:dyDescent="0.2">
      <c r="F2121" s="19"/>
      <c r="G2121" s="19"/>
    </row>
    <row r="2122" spans="6:7" x14ac:dyDescent="0.2">
      <c r="F2122" s="19"/>
      <c r="G2122" s="19"/>
    </row>
    <row r="2123" spans="6:7" x14ac:dyDescent="0.2">
      <c r="F2123" s="19"/>
      <c r="G2123" s="19"/>
    </row>
    <row r="2124" spans="6:7" x14ac:dyDescent="0.2">
      <c r="F2124" s="19"/>
      <c r="G2124" s="19"/>
    </row>
    <row r="2125" spans="6:7" x14ac:dyDescent="0.2">
      <c r="F2125" s="19"/>
      <c r="G2125" s="19"/>
    </row>
    <row r="2126" spans="6:7" x14ac:dyDescent="0.2">
      <c r="F2126" s="19"/>
      <c r="G2126" s="19"/>
    </row>
    <row r="2127" spans="6:7" x14ac:dyDescent="0.2">
      <c r="F2127" s="19"/>
      <c r="G2127" s="19"/>
    </row>
    <row r="2128" spans="6:7" x14ac:dyDescent="0.2">
      <c r="F2128" s="19"/>
      <c r="G2128" s="19"/>
    </row>
    <row r="2129" spans="6:7" x14ac:dyDescent="0.2">
      <c r="F2129" s="19"/>
      <c r="G2129" s="19"/>
    </row>
    <row r="2130" spans="6:7" x14ac:dyDescent="0.2">
      <c r="F2130" s="19"/>
      <c r="G2130" s="19"/>
    </row>
    <row r="2131" spans="6:7" x14ac:dyDescent="0.2">
      <c r="F2131" s="19"/>
      <c r="G2131" s="19"/>
    </row>
    <row r="2132" spans="6:7" x14ac:dyDescent="0.2">
      <c r="F2132" s="19"/>
      <c r="G2132" s="19"/>
    </row>
    <row r="2133" spans="6:7" x14ac:dyDescent="0.2">
      <c r="F2133" s="19"/>
      <c r="G2133" s="19"/>
    </row>
    <row r="2134" spans="6:7" x14ac:dyDescent="0.2">
      <c r="F2134" s="19"/>
      <c r="G2134" s="19"/>
    </row>
    <row r="2135" spans="6:7" x14ac:dyDescent="0.2">
      <c r="F2135" s="19"/>
      <c r="G2135" s="19"/>
    </row>
    <row r="2136" spans="6:7" x14ac:dyDescent="0.2">
      <c r="F2136" s="19"/>
      <c r="G2136" s="19"/>
    </row>
    <row r="2137" spans="6:7" x14ac:dyDescent="0.2">
      <c r="F2137" s="19"/>
      <c r="G2137" s="19"/>
    </row>
    <row r="2138" spans="6:7" x14ac:dyDescent="0.2">
      <c r="F2138" s="19"/>
      <c r="G2138" s="19"/>
    </row>
    <row r="2139" spans="6:7" x14ac:dyDescent="0.2">
      <c r="F2139" s="19"/>
      <c r="G2139" s="19"/>
    </row>
    <row r="2140" spans="6:7" x14ac:dyDescent="0.2">
      <c r="F2140" s="19"/>
      <c r="G2140" s="19"/>
    </row>
    <row r="2141" spans="6:7" x14ac:dyDescent="0.2">
      <c r="F2141" s="19"/>
      <c r="G2141" s="19"/>
    </row>
    <row r="2142" spans="6:7" x14ac:dyDescent="0.2">
      <c r="F2142" s="19"/>
      <c r="G2142" s="19"/>
    </row>
    <row r="2143" spans="6:7" x14ac:dyDescent="0.2">
      <c r="F2143" s="19"/>
      <c r="G2143" s="19"/>
    </row>
    <row r="2144" spans="6:7" x14ac:dyDescent="0.2">
      <c r="F2144" s="19"/>
      <c r="G2144" s="19"/>
    </row>
    <row r="2145" spans="6:7" x14ac:dyDescent="0.2">
      <c r="F2145" s="19"/>
      <c r="G2145" s="19"/>
    </row>
    <row r="2146" spans="6:7" x14ac:dyDescent="0.2">
      <c r="F2146" s="19"/>
      <c r="G2146" s="19"/>
    </row>
    <row r="2147" spans="6:7" x14ac:dyDescent="0.2">
      <c r="F2147" s="19"/>
      <c r="G2147" s="19"/>
    </row>
    <row r="2148" spans="6:7" x14ac:dyDescent="0.2">
      <c r="F2148" s="19"/>
      <c r="G2148" s="19"/>
    </row>
    <row r="2149" spans="6:7" x14ac:dyDescent="0.2">
      <c r="F2149" s="19"/>
      <c r="G2149" s="19"/>
    </row>
    <row r="2150" spans="6:7" x14ac:dyDescent="0.2">
      <c r="F2150" s="19"/>
      <c r="G2150" s="19"/>
    </row>
    <row r="2151" spans="6:7" x14ac:dyDescent="0.2">
      <c r="F2151" s="19"/>
      <c r="G2151" s="19"/>
    </row>
    <row r="2152" spans="6:7" x14ac:dyDescent="0.2">
      <c r="F2152" s="19"/>
      <c r="G2152" s="19"/>
    </row>
    <row r="2153" spans="6:7" x14ac:dyDescent="0.2">
      <c r="F2153" s="19"/>
      <c r="G2153" s="19"/>
    </row>
    <row r="2154" spans="6:7" x14ac:dyDescent="0.2">
      <c r="F2154" s="19"/>
      <c r="G2154" s="19"/>
    </row>
    <row r="2155" spans="6:7" x14ac:dyDescent="0.2">
      <c r="F2155" s="19"/>
      <c r="G2155" s="19"/>
    </row>
    <row r="2156" spans="6:7" x14ac:dyDescent="0.2">
      <c r="F2156" s="19"/>
      <c r="G2156" s="19"/>
    </row>
    <row r="2157" spans="6:7" x14ac:dyDescent="0.2">
      <c r="F2157" s="19"/>
      <c r="G2157" s="19"/>
    </row>
    <row r="2158" spans="6:7" x14ac:dyDescent="0.2">
      <c r="F2158" s="19"/>
      <c r="G2158" s="19"/>
    </row>
    <row r="2159" spans="6:7" x14ac:dyDescent="0.2">
      <c r="F2159" s="19"/>
      <c r="G2159" s="19"/>
    </row>
    <row r="2160" spans="6:7" x14ac:dyDescent="0.2">
      <c r="F2160" s="19"/>
      <c r="G2160" s="19"/>
    </row>
    <row r="2161" spans="6:7" x14ac:dyDescent="0.2">
      <c r="F2161" s="19"/>
      <c r="G2161" s="19"/>
    </row>
    <row r="2162" spans="6:7" x14ac:dyDescent="0.2">
      <c r="F2162" s="19"/>
      <c r="G2162" s="19"/>
    </row>
    <row r="2163" spans="6:7" x14ac:dyDescent="0.2">
      <c r="F2163" s="19"/>
      <c r="G2163" s="19"/>
    </row>
    <row r="2164" spans="6:7" x14ac:dyDescent="0.2">
      <c r="F2164" s="19"/>
      <c r="G2164" s="19"/>
    </row>
    <row r="2165" spans="6:7" x14ac:dyDescent="0.2">
      <c r="F2165" s="19"/>
      <c r="G2165" s="19"/>
    </row>
    <row r="2166" spans="6:7" x14ac:dyDescent="0.2">
      <c r="F2166" s="19"/>
      <c r="G2166" s="19"/>
    </row>
    <row r="2167" spans="6:7" x14ac:dyDescent="0.2">
      <c r="F2167" s="19"/>
      <c r="G2167" s="19"/>
    </row>
    <row r="2168" spans="6:7" x14ac:dyDescent="0.2">
      <c r="F2168" s="19"/>
      <c r="G2168" s="19"/>
    </row>
    <row r="2169" spans="6:7" x14ac:dyDescent="0.2">
      <c r="F2169" s="19"/>
      <c r="G2169" s="19"/>
    </row>
    <row r="2170" spans="6:7" x14ac:dyDescent="0.2">
      <c r="F2170" s="19"/>
      <c r="G2170" s="19"/>
    </row>
    <row r="2171" spans="6:7" x14ac:dyDescent="0.2">
      <c r="F2171" s="19"/>
      <c r="G2171" s="19"/>
    </row>
    <row r="2172" spans="6:7" x14ac:dyDescent="0.2">
      <c r="F2172" s="19"/>
      <c r="G2172" s="19"/>
    </row>
    <row r="2173" spans="6:7" x14ac:dyDescent="0.2">
      <c r="F2173" s="19"/>
      <c r="G2173" s="19"/>
    </row>
    <row r="2174" spans="6:7" x14ac:dyDescent="0.2">
      <c r="F2174" s="19"/>
      <c r="G2174" s="19"/>
    </row>
    <row r="2175" spans="6:7" x14ac:dyDescent="0.2">
      <c r="F2175" s="19"/>
      <c r="G2175" s="19"/>
    </row>
    <row r="2176" spans="6:7" x14ac:dyDescent="0.2">
      <c r="F2176" s="19"/>
      <c r="G2176" s="19"/>
    </row>
    <row r="2177" spans="6:7" x14ac:dyDescent="0.2">
      <c r="F2177" s="19"/>
      <c r="G2177" s="19"/>
    </row>
    <row r="2178" spans="6:7" x14ac:dyDescent="0.2">
      <c r="F2178" s="19"/>
      <c r="G2178" s="19"/>
    </row>
    <row r="2179" spans="6:7" x14ac:dyDescent="0.2">
      <c r="F2179" s="19"/>
      <c r="G2179" s="19"/>
    </row>
    <row r="2180" spans="6:7" x14ac:dyDescent="0.2">
      <c r="F2180" s="19"/>
      <c r="G2180" s="19"/>
    </row>
    <row r="2181" spans="6:7" x14ac:dyDescent="0.2">
      <c r="F2181" s="19"/>
      <c r="G2181" s="19"/>
    </row>
    <row r="2182" spans="6:7" x14ac:dyDescent="0.2">
      <c r="F2182" s="19"/>
      <c r="G2182" s="19"/>
    </row>
    <row r="2183" spans="6:7" x14ac:dyDescent="0.2">
      <c r="F2183" s="19"/>
      <c r="G2183" s="19"/>
    </row>
    <row r="2184" spans="6:7" x14ac:dyDescent="0.2">
      <c r="F2184" s="19"/>
      <c r="G2184" s="19"/>
    </row>
    <row r="2185" spans="6:7" x14ac:dyDescent="0.2">
      <c r="F2185" s="19"/>
      <c r="G2185" s="19"/>
    </row>
    <row r="2186" spans="6:7" x14ac:dyDescent="0.2">
      <c r="F2186" s="19"/>
      <c r="G2186" s="19"/>
    </row>
    <row r="2187" spans="6:7" x14ac:dyDescent="0.2">
      <c r="F2187" s="19"/>
      <c r="G2187" s="19"/>
    </row>
    <row r="2188" spans="6:7" x14ac:dyDescent="0.2">
      <c r="F2188" s="19"/>
      <c r="G2188" s="19"/>
    </row>
    <row r="2189" spans="6:7" x14ac:dyDescent="0.2">
      <c r="F2189" s="19"/>
      <c r="G2189" s="19"/>
    </row>
    <row r="2190" spans="6:7" x14ac:dyDescent="0.2">
      <c r="F2190" s="19"/>
      <c r="G2190" s="19"/>
    </row>
    <row r="2191" spans="6:7" x14ac:dyDescent="0.2">
      <c r="F2191" s="19"/>
      <c r="G2191" s="19"/>
    </row>
    <row r="2192" spans="6:7" x14ac:dyDescent="0.2">
      <c r="F2192" s="19"/>
      <c r="G2192" s="19"/>
    </row>
    <row r="2193" spans="6:7" x14ac:dyDescent="0.2">
      <c r="F2193" s="19"/>
      <c r="G2193" s="19"/>
    </row>
    <row r="2194" spans="6:7" x14ac:dyDescent="0.2">
      <c r="F2194" s="19"/>
      <c r="G2194" s="19"/>
    </row>
    <row r="2195" spans="6:7" x14ac:dyDescent="0.2">
      <c r="F2195" s="19"/>
      <c r="G2195" s="19"/>
    </row>
    <row r="2196" spans="6:7" x14ac:dyDescent="0.2">
      <c r="F2196" s="19"/>
      <c r="G2196" s="19"/>
    </row>
    <row r="2197" spans="6:7" x14ac:dyDescent="0.2">
      <c r="F2197" s="19"/>
      <c r="G2197" s="19"/>
    </row>
    <row r="2198" spans="6:7" x14ac:dyDescent="0.2">
      <c r="F2198" s="19"/>
      <c r="G2198" s="19"/>
    </row>
    <row r="2199" spans="6:7" x14ac:dyDescent="0.2">
      <c r="F2199" s="19"/>
      <c r="G2199" s="19"/>
    </row>
    <row r="2200" spans="6:7" x14ac:dyDescent="0.2">
      <c r="F2200" s="19"/>
      <c r="G2200" s="19"/>
    </row>
    <row r="2201" spans="6:7" x14ac:dyDescent="0.2">
      <c r="F2201" s="19"/>
      <c r="G2201" s="19"/>
    </row>
    <row r="2202" spans="6:7" x14ac:dyDescent="0.2">
      <c r="F2202" s="19"/>
      <c r="G2202" s="19"/>
    </row>
    <row r="2203" spans="6:7" x14ac:dyDescent="0.2">
      <c r="F2203" s="19"/>
      <c r="G2203" s="19"/>
    </row>
    <row r="2204" spans="6:7" x14ac:dyDescent="0.2">
      <c r="F2204" s="19"/>
      <c r="G2204" s="19"/>
    </row>
  </sheetData>
  <mergeCells count="30">
    <mergeCell ref="E212:F212"/>
    <mergeCell ref="A208:E208"/>
    <mergeCell ref="O3:O4"/>
    <mergeCell ref="G3:G4"/>
    <mergeCell ref="J3:J4"/>
    <mergeCell ref="K3:K4"/>
    <mergeCell ref="I3:I4"/>
    <mergeCell ref="N3:N4"/>
    <mergeCell ref="A1:W1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C2:C4"/>
    <mergeCell ref="D2:D4"/>
    <mergeCell ref="L2:Q2"/>
    <mergeCell ref="H3:H4"/>
    <mergeCell ref="L3:L4"/>
    <mergeCell ref="M3:M4"/>
    <mergeCell ref="Y4:Z4"/>
    <mergeCell ref="W3:W4"/>
    <mergeCell ref="R3:R4"/>
    <mergeCell ref="P3:P4"/>
    <mergeCell ref="Q3:Q4"/>
    <mergeCell ref="V3:V4"/>
  </mergeCells>
  <phoneticPr fontId="9" type="noConversion"/>
  <pageMargins left="0.19685039370078741" right="0" top="0.74803149606299213" bottom="0.31496062992125984" header="0" footer="0"/>
  <pageSetup paperSize="9" scale="50" fitToHeight="3" orientation="landscape" r:id="rId1"/>
  <headerFooter alignWithMargins="0"/>
  <rowBreaks count="3" manualBreakCount="3">
    <brk id="36" max="22" man="1"/>
    <brk id="65" max="22" man="1"/>
    <brk id="10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2018-09-12T13:07:38Z</cp:lastPrinted>
  <dcterms:created xsi:type="dcterms:W3CDTF">2004-10-20T06:45:28Z</dcterms:created>
  <dcterms:modified xsi:type="dcterms:W3CDTF">2018-09-12T13:50:49Z</dcterms:modified>
</cp:coreProperties>
</file>