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38" i="1" l="1"/>
  <c r="I37" i="1"/>
  <c r="I36" i="1"/>
  <c r="I35" i="1"/>
  <c r="I33" i="1"/>
  <c r="I32" i="1"/>
  <c r="I31" i="1"/>
  <c r="H34" i="1"/>
  <c r="I34" i="1" s="1"/>
  <c r="H30" i="1"/>
  <c r="I30" i="1" s="1"/>
  <c r="E39" i="1"/>
  <c r="E38" i="1"/>
  <c r="E37" i="1"/>
  <c r="E36" i="1"/>
  <c r="E35" i="1"/>
  <c r="E33" i="1"/>
  <c r="E32" i="1"/>
  <c r="E31" i="1"/>
  <c r="D30" i="1"/>
  <c r="E30" i="1" l="1"/>
  <c r="H29" i="1"/>
  <c r="I29" i="1" l="1"/>
  <c r="H42" i="1"/>
  <c r="D34" i="1"/>
  <c r="E15" i="1"/>
  <c r="E14" i="1"/>
  <c r="E13" i="1"/>
  <c r="E12" i="1"/>
  <c r="E11" i="1"/>
  <c r="E9" i="1"/>
  <c r="E8" i="1"/>
  <c r="E7" i="1"/>
  <c r="E23" i="1"/>
  <c r="E34" i="1" l="1"/>
  <c r="D29" i="1"/>
  <c r="I47" i="1"/>
  <c r="I42" i="1"/>
  <c r="I48" i="1"/>
  <c r="D6" i="1"/>
  <c r="E6" i="1" s="1"/>
  <c r="D10" i="1"/>
  <c r="E10" i="1" s="1"/>
  <c r="D42" i="1" l="1"/>
  <c r="E29" i="1"/>
  <c r="D44" i="1"/>
  <c r="D5" i="1"/>
  <c r="E47" i="1" l="1"/>
  <c r="E48" i="1" s="1"/>
  <c r="E44" i="1"/>
  <c r="E42" i="1"/>
  <c r="D18" i="1"/>
  <c r="E5" i="1"/>
  <c r="E18" i="1"/>
  <c r="D20" i="1"/>
  <c r="E20" i="1" s="1"/>
</calcChain>
</file>

<file path=xl/sharedStrings.xml><?xml version="1.0" encoding="utf-8"?>
<sst xmlns="http://schemas.openxmlformats.org/spreadsheetml/2006/main" count="176" uniqueCount="86">
  <si>
    <t>№ з/п</t>
  </si>
  <si>
    <t>Показник</t>
  </si>
  <si>
    <t>Код рядка</t>
  </si>
  <si>
    <t>2018 рік</t>
  </si>
  <si>
    <t>Виробнича собівартість, усього, у тому числі:</t>
  </si>
  <si>
    <t>тис.грн</t>
  </si>
  <si>
    <t>1.1</t>
  </si>
  <si>
    <t>Прямі матеріальні витрати, у тому числі:</t>
  </si>
  <si>
    <t>1.1.1</t>
  </si>
  <si>
    <t>1.1.2</t>
  </si>
  <si>
    <t>електроенергія</t>
  </si>
  <si>
    <t>інші прямі матеріальні витрати</t>
  </si>
  <si>
    <t>1.2</t>
  </si>
  <si>
    <t>Прямі витрати на оплату праці</t>
  </si>
  <si>
    <t>1.3</t>
  </si>
  <si>
    <t>Інші прямі  витрати, у тому числі:</t>
  </si>
  <si>
    <t>1.3.1</t>
  </si>
  <si>
    <t>єдиний внесок на загальнообов`язкове державне соціальне страхування працівників</t>
  </si>
  <si>
    <t>1.3.2</t>
  </si>
  <si>
    <t>амортизація виробничих основних засобів та нематеріальних активів, безпосередньо пов`язаних з наданням послуг</t>
  </si>
  <si>
    <t>1.4</t>
  </si>
  <si>
    <t>Загальновиробничі витрати</t>
  </si>
  <si>
    <t>2</t>
  </si>
  <si>
    <t>Адміністративні витрати</t>
  </si>
  <si>
    <t>3</t>
  </si>
  <si>
    <t>Витрати на збут</t>
  </si>
  <si>
    <t>4</t>
  </si>
  <si>
    <t>Інші операційні витрати</t>
  </si>
  <si>
    <t>5</t>
  </si>
  <si>
    <t>Фінансові витрати</t>
  </si>
  <si>
    <t>6</t>
  </si>
  <si>
    <t>Усього витрат повної собівартості</t>
  </si>
  <si>
    <t>7</t>
  </si>
  <si>
    <t>Плановий прибуток</t>
  </si>
  <si>
    <t>8</t>
  </si>
  <si>
    <t>Вартість водопостачання споживачам за відповідними тарифами</t>
  </si>
  <si>
    <t>9</t>
  </si>
  <si>
    <t>Обсяг водопостачання споживачам, усього, у т.ч. на потреби:</t>
  </si>
  <si>
    <t>тис.м3</t>
  </si>
  <si>
    <t>10</t>
  </si>
  <si>
    <t>грн/м3</t>
  </si>
  <si>
    <t>Плановий тариф для мешканців багатоповерхових  будинків</t>
  </si>
  <si>
    <t>11</t>
  </si>
  <si>
    <t>Плановий тариф для споживачів, які є суб`єктами господарювання у сфері централізованого водопостачання та водовідведення</t>
  </si>
  <si>
    <t>Плановий тариф для мешканців багатоповерхових  будинків, гуртожитків</t>
  </si>
  <si>
    <t>Додаток №1</t>
  </si>
  <si>
    <t>Плановий тариф для споживачів, які не є суб`єктами господарювання у сфері централізованого водопостачання та водовідведення (населення, інші споживачі, бюджетні організації)</t>
  </si>
  <si>
    <t>Плановий тариф для всіх категорій споживачів міста</t>
  </si>
  <si>
    <t>12</t>
  </si>
  <si>
    <t>Обсяг очищення стічних вод</t>
  </si>
  <si>
    <t>Обсяг реалізації</t>
  </si>
  <si>
    <t>Вартість водовідведення споживачам за відповідними тарифами</t>
  </si>
  <si>
    <t xml:space="preserve"> </t>
  </si>
  <si>
    <t>Структура тарифів на послугу з централізованого водовідведення  для споживачів, які є суб`єктами (не є суб`єктами) господарювання у сфері централізованого водопостачання та або централізованого  водовідведення</t>
  </si>
  <si>
    <t xml:space="preserve">Структура тарифу на централізоване водопостачання                                                                                                                         </t>
  </si>
  <si>
    <t>Тариф без ПДВ</t>
  </si>
  <si>
    <t>Тариф з ПДВ</t>
  </si>
  <si>
    <t>№ п/п</t>
  </si>
  <si>
    <t>Види послуг</t>
  </si>
  <si>
    <t>Од. виміру</t>
  </si>
  <si>
    <t>Діючий тариф з ПДВ</t>
  </si>
  <si>
    <t xml:space="preserve">Плановий тариф з ПДВ, грн. </t>
  </si>
  <si>
    <t>Відхилення між плановим попереднім і плановим зміненим тарифом, грн.</t>
  </si>
  <si>
    <t>% зростання</t>
  </si>
  <si>
    <t>1.</t>
  </si>
  <si>
    <t xml:space="preserve">Централізоване водопостачання </t>
  </si>
  <si>
    <t>1.1.</t>
  </si>
  <si>
    <t>населення (приватний сектор)</t>
  </si>
  <si>
    <t>1 м3</t>
  </si>
  <si>
    <t>1.2.</t>
  </si>
  <si>
    <t>бюджетні установи</t>
  </si>
  <si>
    <t>1.3.</t>
  </si>
  <si>
    <t>інші споживачі</t>
  </si>
  <si>
    <t>2.</t>
  </si>
  <si>
    <t>Централізоване водовідведення</t>
  </si>
  <si>
    <t>2.1.</t>
  </si>
  <si>
    <t>2.2.</t>
  </si>
  <si>
    <t>2.3.</t>
  </si>
  <si>
    <t>2.4.</t>
  </si>
  <si>
    <t>суб`єкти господарювання у сфері централізованогго водовідвелення (ВП РАЕС)</t>
  </si>
  <si>
    <t>3.</t>
  </si>
  <si>
    <t>Послуга з централізованого постачання холодної води (з використанням внутрішньобудинкових систем) для мешканців багатоповерхових будинків, гуртожитків</t>
  </si>
  <si>
    <t>-</t>
  </si>
  <si>
    <t>4.</t>
  </si>
  <si>
    <t>Послуга з централізованогго водовідведення                     (з використанням внутрішньобудинкових систем) для мешканців багатоповерхових будинків, гуртожитків</t>
  </si>
  <si>
    <t xml:space="preserve">Діючі та планові тарифи на комунальні послуги, що надаються Кузнецовським міським комунальним підприємством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</si>
</sst>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0" fillId="0" borderId="0" xfId="0" applyFont="1"/>
    <xf numFmtId="0" fontId="4" fillId="0" borderId="6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16" fontId="8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2" fontId="8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topLeftCell="A49" zoomScaleNormal="100" workbookViewId="0">
      <selection activeCell="J60" sqref="J60"/>
    </sheetView>
  </sheetViews>
  <sheetFormatPr defaultRowHeight="15" x14ac:dyDescent="0.25"/>
  <cols>
    <col min="1" max="1" width="4.28515625" customWidth="1"/>
    <col min="2" max="2" width="37.85546875" customWidth="1"/>
    <col min="3" max="3" width="8.140625" customWidth="1"/>
    <col min="4" max="4" width="10.140625" customWidth="1"/>
    <col min="5" max="5" width="15.140625" customWidth="1"/>
    <col min="6" max="6" width="9.5703125" hidden="1" customWidth="1"/>
    <col min="7" max="7" width="0" hidden="1" customWidth="1"/>
    <col min="8" max="8" width="11.85546875" customWidth="1"/>
    <col min="9" max="9" width="12" customWidth="1"/>
    <col min="10" max="10" width="40.28515625" customWidth="1"/>
    <col min="11" max="11" width="11.28515625" customWidth="1"/>
    <col min="12" max="12" width="16.28515625" customWidth="1"/>
    <col min="13" max="13" width="17.28515625" customWidth="1"/>
  </cols>
  <sheetData>
    <row r="1" spans="1:13" x14ac:dyDescent="0.25">
      <c r="F1" s="31" t="s">
        <v>45</v>
      </c>
    </row>
    <row r="2" spans="1:13" ht="33.75" customHeight="1" thickBot="1" x14ac:dyDescent="0.35">
      <c r="A2" s="70" t="s">
        <v>54</v>
      </c>
      <c r="B2" s="70"/>
      <c r="C2" s="70"/>
      <c r="D2" s="70"/>
      <c r="E2" s="70"/>
      <c r="F2" s="70"/>
      <c r="G2" s="70"/>
    </row>
    <row r="3" spans="1:13" ht="77.25" customHeight="1" x14ac:dyDescent="0.25">
      <c r="A3" s="71" t="s">
        <v>0</v>
      </c>
      <c r="B3" s="71" t="s">
        <v>1</v>
      </c>
      <c r="C3" s="71" t="s">
        <v>2</v>
      </c>
      <c r="D3" s="71" t="s">
        <v>47</v>
      </c>
      <c r="E3" s="71"/>
      <c r="F3" s="68" t="s">
        <v>41</v>
      </c>
      <c r="G3" s="68"/>
    </row>
    <row r="4" spans="1:13" ht="16.5" customHeight="1" thickBot="1" x14ac:dyDescent="0.3">
      <c r="A4" s="67"/>
      <c r="B4" s="67"/>
      <c r="C4" s="67"/>
      <c r="D4" s="67"/>
      <c r="E4" s="67"/>
      <c r="F4" s="69" t="s">
        <v>3</v>
      </c>
      <c r="G4" s="69"/>
    </row>
    <row r="5" spans="1:13" ht="15.75" customHeight="1" thickBot="1" x14ac:dyDescent="0.3">
      <c r="A5" s="18">
        <v>1</v>
      </c>
      <c r="B5" s="19" t="s">
        <v>4</v>
      </c>
      <c r="C5" s="20" t="s">
        <v>5</v>
      </c>
      <c r="D5" s="21">
        <f>D6+D9+D10+D13</f>
        <v>18891.560000000001</v>
      </c>
      <c r="E5" s="21">
        <f>D5/D21</f>
        <v>17.211855064277191</v>
      </c>
      <c r="F5" s="24">
        <v>17344.46672</v>
      </c>
      <c r="G5" s="24">
        <v>10.994489414031797</v>
      </c>
    </row>
    <row r="6" spans="1:13" ht="17.25" customHeight="1" thickBot="1" x14ac:dyDescent="0.3">
      <c r="A6" s="5" t="s">
        <v>6</v>
      </c>
      <c r="B6" s="2" t="s">
        <v>7</v>
      </c>
      <c r="C6" s="6" t="s">
        <v>5</v>
      </c>
      <c r="D6" s="7">
        <f>D7+D8</f>
        <v>5269.64</v>
      </c>
      <c r="E6" s="7">
        <f>D6/D21</f>
        <v>4.8011005931176491</v>
      </c>
      <c r="F6" s="24">
        <v>9602.6834399999989</v>
      </c>
      <c r="G6" s="24">
        <v>6.0870479981743957</v>
      </c>
    </row>
    <row r="7" spans="1:13" ht="16.5" customHeight="1" thickBot="1" x14ac:dyDescent="0.3">
      <c r="A7" s="8" t="s">
        <v>8</v>
      </c>
      <c r="B7" s="9" t="s">
        <v>10</v>
      </c>
      <c r="C7" s="10" t="s">
        <v>5</v>
      </c>
      <c r="D7" s="11">
        <v>4164.68</v>
      </c>
      <c r="E7" s="11">
        <f>D7/D21</f>
        <v>3.7943858817955709</v>
      </c>
      <c r="F7" s="25">
        <v>3180.3643199999997</v>
      </c>
      <c r="G7" s="25">
        <v>2.0160021298714468</v>
      </c>
      <c r="H7" s="22"/>
      <c r="I7" s="39"/>
    </row>
    <row r="8" spans="1:13" ht="15.75" customHeight="1" thickBot="1" x14ac:dyDescent="0.3">
      <c r="A8" s="8" t="s">
        <v>9</v>
      </c>
      <c r="B8" s="9" t="s">
        <v>11</v>
      </c>
      <c r="C8" s="10" t="s">
        <v>5</v>
      </c>
      <c r="D8" s="11">
        <v>1104.96</v>
      </c>
      <c r="E8" s="11">
        <f>D8/D21</f>
        <v>1.0067147113220785</v>
      </c>
      <c r="F8" s="25">
        <v>932.39719999999988</v>
      </c>
      <c r="G8" s="25">
        <v>0.59103755166206029</v>
      </c>
      <c r="H8" s="22"/>
      <c r="I8" s="39"/>
    </row>
    <row r="9" spans="1:13" ht="15.75" customHeight="1" thickBot="1" x14ac:dyDescent="0.3">
      <c r="A9" s="1" t="s">
        <v>12</v>
      </c>
      <c r="B9" s="12" t="s">
        <v>13</v>
      </c>
      <c r="C9" s="3" t="s">
        <v>5</v>
      </c>
      <c r="D9" s="4">
        <v>6361.95</v>
      </c>
      <c r="E9" s="4">
        <f>D9/D21</f>
        <v>5.796290053663026</v>
      </c>
      <c r="F9" s="24">
        <v>3792.4261199999996</v>
      </c>
      <c r="G9" s="24">
        <v>2.4039821750044372</v>
      </c>
      <c r="I9" s="39"/>
    </row>
    <row r="10" spans="1:13" ht="15.75" customHeight="1" thickBot="1" x14ac:dyDescent="0.3">
      <c r="A10" s="1" t="s">
        <v>14</v>
      </c>
      <c r="B10" s="12" t="s">
        <v>15</v>
      </c>
      <c r="C10" s="3" t="s">
        <v>5</v>
      </c>
      <c r="D10" s="4">
        <f>D11+D12</f>
        <v>1577.25</v>
      </c>
      <c r="E10" s="4">
        <f>D10/D21</f>
        <v>1.4370119990160262</v>
      </c>
      <c r="F10" s="24">
        <v>1005.4996000000001</v>
      </c>
      <c r="G10" s="24">
        <v>0.63737645477826521</v>
      </c>
    </row>
    <row r="11" spans="1:13" ht="27" customHeight="1" thickBot="1" x14ac:dyDescent="0.3">
      <c r="A11" s="8" t="s">
        <v>16</v>
      </c>
      <c r="B11" s="13" t="s">
        <v>17</v>
      </c>
      <c r="C11" s="10" t="s">
        <v>5</v>
      </c>
      <c r="D11" s="11">
        <v>1399.63</v>
      </c>
      <c r="E11" s="11">
        <f>D11/D21</f>
        <v>1.2751847228928836</v>
      </c>
      <c r="F11" s="25">
        <v>834.33238000000006</v>
      </c>
      <c r="G11" s="24">
        <v>0.52887521235325441</v>
      </c>
      <c r="J11" s="73"/>
      <c r="K11" s="73"/>
      <c r="L11" s="73"/>
      <c r="M11" s="73"/>
    </row>
    <row r="12" spans="1:13" ht="39.75" thickBot="1" x14ac:dyDescent="0.3">
      <c r="A12" s="8" t="s">
        <v>18</v>
      </c>
      <c r="B12" s="13" t="s">
        <v>19</v>
      </c>
      <c r="C12" s="10" t="s">
        <v>5</v>
      </c>
      <c r="D12" s="11">
        <v>177.62</v>
      </c>
      <c r="E12" s="11">
        <f>D12/D21</f>
        <v>0.16182727612314254</v>
      </c>
      <c r="F12" s="25">
        <v>171.16722000000001</v>
      </c>
      <c r="G12" s="24">
        <v>0.10850124242501079</v>
      </c>
      <c r="J12" s="73"/>
      <c r="K12" s="73"/>
      <c r="L12" s="73"/>
      <c r="M12" s="73"/>
    </row>
    <row r="13" spans="1:13" ht="15.75" thickBot="1" x14ac:dyDescent="0.3">
      <c r="A13" s="1" t="s">
        <v>20</v>
      </c>
      <c r="B13" s="12" t="s">
        <v>21</v>
      </c>
      <c r="C13" s="3" t="s">
        <v>5</v>
      </c>
      <c r="D13" s="4">
        <v>5682.72</v>
      </c>
      <c r="E13" s="4">
        <f>D13/D21</f>
        <v>5.17745241848049</v>
      </c>
      <c r="F13" s="24">
        <v>2943.8575599999999</v>
      </c>
      <c r="G13" s="24">
        <v>1.8660827860746976</v>
      </c>
      <c r="J13" s="73"/>
      <c r="K13" s="73"/>
      <c r="L13" s="73"/>
      <c r="M13" s="73"/>
    </row>
    <row r="14" spans="1:13" ht="15.75" thickBot="1" x14ac:dyDescent="0.3">
      <c r="A14" s="1" t="s">
        <v>22</v>
      </c>
      <c r="B14" s="12" t="s">
        <v>23</v>
      </c>
      <c r="C14" s="3" t="s">
        <v>5</v>
      </c>
      <c r="D14" s="4">
        <v>2836.57</v>
      </c>
      <c r="E14" s="4">
        <f>D14/D21</f>
        <v>2.5843621024244028</v>
      </c>
      <c r="F14" s="24">
        <v>2108.8590599999998</v>
      </c>
      <c r="G14" s="24">
        <v>1.3367853267070664</v>
      </c>
      <c r="J14" s="73"/>
      <c r="K14" s="73"/>
      <c r="L14" s="73"/>
      <c r="M14" s="73"/>
    </row>
    <row r="15" spans="1:13" ht="15.75" thickBot="1" x14ac:dyDescent="0.3">
      <c r="A15" s="1" t="s">
        <v>24</v>
      </c>
      <c r="B15" s="12" t="s">
        <v>25</v>
      </c>
      <c r="C15" s="3" t="s">
        <v>5</v>
      </c>
      <c r="D15" s="4">
        <v>409.82</v>
      </c>
      <c r="E15" s="4">
        <f>D15/D21</f>
        <v>0.37338168168441771</v>
      </c>
      <c r="F15" s="24">
        <v>748.26</v>
      </c>
      <c r="G15" s="24">
        <v>0.47431476457313826</v>
      </c>
      <c r="J15" s="73"/>
      <c r="K15" s="73"/>
      <c r="L15" s="73"/>
      <c r="M15" s="73"/>
    </row>
    <row r="16" spans="1:13" ht="15.75" thickBot="1" x14ac:dyDescent="0.3">
      <c r="A16" s="8" t="s">
        <v>26</v>
      </c>
      <c r="B16" s="9" t="s">
        <v>27</v>
      </c>
      <c r="C16" s="10" t="s">
        <v>5</v>
      </c>
      <c r="D16" s="11">
        <v>0</v>
      </c>
      <c r="E16" s="11">
        <v>0</v>
      </c>
      <c r="F16" s="25"/>
      <c r="G16" s="24"/>
      <c r="J16" s="73"/>
      <c r="K16" s="73"/>
      <c r="L16" s="73"/>
      <c r="M16" s="73"/>
    </row>
    <row r="17" spans="1:13" ht="15.75" thickBot="1" x14ac:dyDescent="0.3">
      <c r="A17" s="8" t="s">
        <v>28</v>
      </c>
      <c r="B17" s="9" t="s">
        <v>29</v>
      </c>
      <c r="C17" s="10" t="s">
        <v>5</v>
      </c>
      <c r="D17" s="11">
        <v>0</v>
      </c>
      <c r="E17" s="11">
        <v>0</v>
      </c>
      <c r="F17" s="25"/>
      <c r="G17" s="24"/>
      <c r="J17" s="73"/>
      <c r="K17" s="73"/>
      <c r="L17" s="73"/>
      <c r="M17" s="73"/>
    </row>
    <row r="18" spans="1:13" ht="15.75" thickBot="1" x14ac:dyDescent="0.3">
      <c r="A18" s="1" t="s">
        <v>30</v>
      </c>
      <c r="B18" s="12" t="s">
        <v>31</v>
      </c>
      <c r="C18" s="3" t="s">
        <v>5</v>
      </c>
      <c r="D18" s="4">
        <f>D5+D14+D15</f>
        <v>22137.95</v>
      </c>
      <c r="E18" s="4">
        <f>D18/D21</f>
        <v>20.169598848386013</v>
      </c>
      <c r="F18" s="24">
        <v>20201.585779999998</v>
      </c>
      <c r="G18" s="24">
        <v>12.805589505312</v>
      </c>
      <c r="J18" s="73"/>
      <c r="K18" s="73"/>
      <c r="L18" s="73"/>
      <c r="M18" s="73"/>
    </row>
    <row r="19" spans="1:13" ht="15.75" thickBot="1" x14ac:dyDescent="0.3">
      <c r="A19" s="8" t="s">
        <v>32</v>
      </c>
      <c r="B19" s="9" t="s">
        <v>33</v>
      </c>
      <c r="C19" s="10" t="s">
        <v>5</v>
      </c>
      <c r="D19" s="4">
        <v>0</v>
      </c>
      <c r="E19" s="4">
        <v>0</v>
      </c>
      <c r="F19" s="26"/>
      <c r="G19" s="26"/>
      <c r="I19" s="39"/>
      <c r="J19" s="73"/>
      <c r="K19" s="73"/>
      <c r="L19" s="73"/>
      <c r="M19" s="73"/>
    </row>
    <row r="20" spans="1:13" ht="26.25" thickBot="1" x14ac:dyDescent="0.3">
      <c r="A20" s="1" t="s">
        <v>34</v>
      </c>
      <c r="B20" s="2" t="s">
        <v>35</v>
      </c>
      <c r="C20" s="3" t="s">
        <v>5</v>
      </c>
      <c r="D20" s="16">
        <f>D18</f>
        <v>22137.95</v>
      </c>
      <c r="E20" s="16">
        <f>D20/D21</f>
        <v>20.169598848386013</v>
      </c>
      <c r="F20" s="25">
        <v>20201.585779999998</v>
      </c>
      <c r="G20" s="25">
        <v>12.805589505312</v>
      </c>
      <c r="I20" s="39"/>
    </row>
    <row r="21" spans="1:13" ht="26.25" thickBot="1" x14ac:dyDescent="0.3">
      <c r="A21" s="1" t="s">
        <v>36</v>
      </c>
      <c r="B21" s="2" t="s">
        <v>37</v>
      </c>
      <c r="C21" s="3" t="s">
        <v>38</v>
      </c>
      <c r="D21" s="16">
        <v>1097.5899999999999</v>
      </c>
      <c r="E21" s="15"/>
      <c r="F21" s="26">
        <v>1577.56</v>
      </c>
      <c r="G21" s="15"/>
    </row>
    <row r="22" spans="1:13" ht="15.75" thickBot="1" x14ac:dyDescent="0.3">
      <c r="A22" s="1" t="s">
        <v>39</v>
      </c>
      <c r="B22" s="12" t="s">
        <v>55</v>
      </c>
      <c r="C22" s="3" t="s">
        <v>40</v>
      </c>
      <c r="D22" s="14"/>
      <c r="E22" s="17">
        <v>20.170000000000002</v>
      </c>
      <c r="F22" s="23"/>
      <c r="G22" s="24">
        <v>12.805589505312</v>
      </c>
    </row>
    <row r="23" spans="1:13" ht="15.75" thickBot="1" x14ac:dyDescent="0.3">
      <c r="A23" s="1" t="s">
        <v>42</v>
      </c>
      <c r="B23" s="12" t="s">
        <v>56</v>
      </c>
      <c r="C23" s="3" t="s">
        <v>40</v>
      </c>
      <c r="D23" s="14"/>
      <c r="E23" s="17">
        <f>E22*1.2</f>
        <v>24.204000000000001</v>
      </c>
      <c r="F23" s="23"/>
      <c r="G23" s="24">
        <v>15.366707406374399</v>
      </c>
    </row>
    <row r="24" spans="1:13" x14ac:dyDescent="0.25">
      <c r="A24" s="32"/>
      <c r="B24" s="33"/>
      <c r="C24" s="34"/>
      <c r="D24" s="35"/>
      <c r="E24" s="36"/>
      <c r="F24" s="37"/>
      <c r="G24" s="38"/>
    </row>
    <row r="25" spans="1:13" x14ac:dyDescent="0.25">
      <c r="H25" s="31"/>
    </row>
    <row r="26" spans="1:13" ht="65.25" customHeight="1" thickBot="1" x14ac:dyDescent="0.3">
      <c r="A26" s="74" t="s">
        <v>53</v>
      </c>
      <c r="B26" s="74"/>
      <c r="C26" s="74"/>
      <c r="D26" s="74"/>
      <c r="E26" s="74"/>
      <c r="F26" s="74"/>
      <c r="G26" s="74"/>
      <c r="H26" s="74"/>
      <c r="I26" s="74"/>
    </row>
    <row r="27" spans="1:13" ht="172.5" customHeight="1" x14ac:dyDescent="0.25">
      <c r="A27" s="71" t="s">
        <v>0</v>
      </c>
      <c r="B27" s="71" t="s">
        <v>1</v>
      </c>
      <c r="C27" s="71" t="s">
        <v>2</v>
      </c>
      <c r="D27" s="68" t="s">
        <v>46</v>
      </c>
      <c r="E27" s="68"/>
      <c r="F27" s="68" t="s">
        <v>44</v>
      </c>
      <c r="G27" s="68"/>
      <c r="H27" s="68" t="s">
        <v>43</v>
      </c>
      <c r="I27" s="68"/>
    </row>
    <row r="28" spans="1:13" ht="2.25" customHeight="1" thickBot="1" x14ac:dyDescent="0.3">
      <c r="A28" s="67"/>
      <c r="B28" s="67"/>
      <c r="C28" s="67"/>
      <c r="D28" s="67"/>
      <c r="E28" s="67"/>
      <c r="F28" s="67" t="s">
        <v>3</v>
      </c>
      <c r="G28" s="67"/>
      <c r="H28" s="69"/>
      <c r="I28" s="69"/>
    </row>
    <row r="29" spans="1:13" ht="26.25" thickBot="1" x14ac:dyDescent="0.3">
      <c r="A29" s="18">
        <v>1</v>
      </c>
      <c r="B29" s="19" t="s">
        <v>4</v>
      </c>
      <c r="C29" s="20" t="s">
        <v>5</v>
      </c>
      <c r="D29" s="21">
        <f>D30+D33+D34+D37</f>
        <v>23440.15</v>
      </c>
      <c r="E29" s="21">
        <f>D29/D46</f>
        <v>13.624429655032115</v>
      </c>
      <c r="F29" s="21">
        <v>17836.521141999998</v>
      </c>
      <c r="G29" s="21">
        <v>11.306397944927609</v>
      </c>
      <c r="H29" s="24">
        <f>H30+H33+H34+H37</f>
        <v>22122.53</v>
      </c>
      <c r="I29" s="24">
        <f>H29/H45</f>
        <v>8.3918890212352721</v>
      </c>
    </row>
    <row r="30" spans="1:13" ht="15.75" thickBot="1" x14ac:dyDescent="0.3">
      <c r="A30" s="5" t="s">
        <v>6</v>
      </c>
      <c r="B30" s="2" t="s">
        <v>7</v>
      </c>
      <c r="C30" s="6" t="s">
        <v>5</v>
      </c>
      <c r="D30" s="7">
        <f>D31+D32</f>
        <v>5317.3700000000008</v>
      </c>
      <c r="E30" s="7">
        <f>D30/D46</f>
        <v>3.0906855764480228</v>
      </c>
      <c r="F30" s="7">
        <v>5379.2875599999998</v>
      </c>
      <c r="G30" s="21">
        <v>3.4098782677045563</v>
      </c>
      <c r="H30" s="24">
        <f>H31+H32</f>
        <v>5844.25</v>
      </c>
      <c r="I30" s="24">
        <f>H30/H45</f>
        <v>2.216938904020211</v>
      </c>
    </row>
    <row r="31" spans="1:13" ht="15.75" thickBot="1" x14ac:dyDescent="0.3">
      <c r="A31" s="8" t="s">
        <v>8</v>
      </c>
      <c r="B31" s="9" t="s">
        <v>10</v>
      </c>
      <c r="C31" s="10" t="s">
        <v>5</v>
      </c>
      <c r="D31" s="11">
        <v>2953.76</v>
      </c>
      <c r="E31" s="11">
        <f>D31/D46</f>
        <v>1.7168531488854661</v>
      </c>
      <c r="F31" s="11">
        <v>2780.8510240000001</v>
      </c>
      <c r="G31" s="27">
        <v>1.7627545221734833</v>
      </c>
      <c r="H31" s="25">
        <v>3246.44</v>
      </c>
      <c r="I31" s="25">
        <f>H31/H45</f>
        <v>1.231494055792852</v>
      </c>
      <c r="K31" s="39"/>
    </row>
    <row r="32" spans="1:13" ht="15.75" thickBot="1" x14ac:dyDescent="0.3">
      <c r="A32" s="8" t="s">
        <v>9</v>
      </c>
      <c r="B32" s="9" t="s">
        <v>11</v>
      </c>
      <c r="C32" s="10" t="s">
        <v>5</v>
      </c>
      <c r="D32" s="11">
        <v>2363.61</v>
      </c>
      <c r="E32" s="11">
        <f>D32/D46</f>
        <v>1.3738324275625564</v>
      </c>
      <c r="F32" s="11">
        <v>2598.4365359999997</v>
      </c>
      <c r="G32" s="27">
        <v>1.6471237455310732</v>
      </c>
      <c r="H32" s="25">
        <v>2597.81</v>
      </c>
      <c r="I32" s="25">
        <f>H32/H45</f>
        <v>0.98544484822735934</v>
      </c>
    </row>
    <row r="33" spans="1:12" ht="15.75" thickBot="1" x14ac:dyDescent="0.3">
      <c r="A33" s="1" t="s">
        <v>12</v>
      </c>
      <c r="B33" s="12" t="s">
        <v>13</v>
      </c>
      <c r="C33" s="3" t="s">
        <v>5</v>
      </c>
      <c r="D33" s="4">
        <v>11519.33</v>
      </c>
      <c r="E33" s="4">
        <f>D33/D46</f>
        <v>6.6955331453980058</v>
      </c>
      <c r="F33" s="4">
        <v>7117.7301360000001</v>
      </c>
      <c r="G33" s="21">
        <v>4.5118601739395015</v>
      </c>
      <c r="H33" s="24">
        <v>12660.73</v>
      </c>
      <c r="I33" s="24">
        <f>H33/H45</f>
        <v>4.8026803935998306</v>
      </c>
    </row>
    <row r="34" spans="1:12" ht="15.75" thickBot="1" x14ac:dyDescent="0.3">
      <c r="A34" s="1" t="s">
        <v>14</v>
      </c>
      <c r="B34" s="12" t="s">
        <v>15</v>
      </c>
      <c r="C34" s="3" t="s">
        <v>5</v>
      </c>
      <c r="D34" s="4">
        <f>D35+D36</f>
        <v>2875.14</v>
      </c>
      <c r="E34" s="4">
        <f>D34/D46</f>
        <v>1.6711558022610362</v>
      </c>
      <c r="F34" s="4">
        <v>1939.538908</v>
      </c>
      <c r="G34" s="21">
        <v>1.2294549227921601</v>
      </c>
      <c r="H34" s="24">
        <f>H35+H36</f>
        <v>3160.03</v>
      </c>
      <c r="I34" s="24">
        <f>H34/H45</f>
        <v>1.1987155657049218</v>
      </c>
    </row>
    <row r="35" spans="1:12" ht="27" thickBot="1" x14ac:dyDescent="0.3">
      <c r="A35" s="8" t="s">
        <v>16</v>
      </c>
      <c r="B35" s="13" t="s">
        <v>17</v>
      </c>
      <c r="C35" s="10" t="s">
        <v>5</v>
      </c>
      <c r="D35" s="11">
        <v>2534.25</v>
      </c>
      <c r="E35" s="11">
        <f>D35/D46</f>
        <v>1.473015780755035</v>
      </c>
      <c r="F35" s="11">
        <v>1566.2952379999999</v>
      </c>
      <c r="G35" s="27">
        <v>0.9928593765054895</v>
      </c>
      <c r="H35" s="25">
        <v>2785.36</v>
      </c>
      <c r="I35" s="25">
        <f>H35/H45</f>
        <v>1.0565894589899021</v>
      </c>
      <c r="J35" s="39"/>
    </row>
    <row r="36" spans="1:12" ht="39.75" thickBot="1" x14ac:dyDescent="0.3">
      <c r="A36" s="8" t="s">
        <v>18</v>
      </c>
      <c r="B36" s="13" t="s">
        <v>19</v>
      </c>
      <c r="C36" s="10" t="s">
        <v>5</v>
      </c>
      <c r="D36" s="11">
        <v>340.89</v>
      </c>
      <c r="E36" s="11">
        <f>D36/D46</f>
        <v>0.19814002150600132</v>
      </c>
      <c r="F36" s="11">
        <v>373.24367000000001</v>
      </c>
      <c r="G36" s="27">
        <v>0.23659554628667057</v>
      </c>
      <c r="H36" s="25">
        <v>374.67</v>
      </c>
      <c r="I36" s="25">
        <f>H36/H45</f>
        <v>0.14212610671501946</v>
      </c>
      <c r="J36" s="39"/>
    </row>
    <row r="37" spans="1:12" ht="15.75" thickBot="1" x14ac:dyDescent="0.3">
      <c r="A37" s="1" t="s">
        <v>20</v>
      </c>
      <c r="B37" s="12" t="s">
        <v>21</v>
      </c>
      <c r="C37" s="3" t="s">
        <v>5</v>
      </c>
      <c r="D37" s="4">
        <v>3728.31</v>
      </c>
      <c r="E37" s="4">
        <f>D37/D46</f>
        <v>2.1670551309250485</v>
      </c>
      <c r="F37" s="4">
        <v>3399.9645380000002</v>
      </c>
      <c r="G37" s="21">
        <v>2.1552045804913917</v>
      </c>
      <c r="H37" s="24">
        <v>457.52</v>
      </c>
      <c r="I37" s="24">
        <f>H37/H45</f>
        <v>0.17355415791030962</v>
      </c>
    </row>
    <row r="38" spans="1:12" ht="15.75" thickBot="1" x14ac:dyDescent="0.3">
      <c r="A38" s="1" t="s">
        <v>22</v>
      </c>
      <c r="B38" s="12" t="s">
        <v>23</v>
      </c>
      <c r="C38" s="3" t="s">
        <v>5</v>
      </c>
      <c r="D38" s="4">
        <v>3718.97</v>
      </c>
      <c r="E38" s="4">
        <f>D38/D46</f>
        <v>2.1616263186956899</v>
      </c>
      <c r="F38" s="4">
        <v>2318.0952819999998</v>
      </c>
      <c r="G38" s="21">
        <v>1.4694181406729379</v>
      </c>
      <c r="H38" s="24">
        <v>456.37</v>
      </c>
      <c r="I38" s="24">
        <f>H38/H45</f>
        <v>0.17311792062757475</v>
      </c>
    </row>
    <row r="39" spans="1:12" ht="15.75" thickBot="1" x14ac:dyDescent="0.3">
      <c r="A39" s="1" t="s">
        <v>24</v>
      </c>
      <c r="B39" s="12" t="s">
        <v>25</v>
      </c>
      <c r="C39" s="3" t="s">
        <v>5</v>
      </c>
      <c r="D39" s="4">
        <v>543.24</v>
      </c>
      <c r="E39" s="4">
        <f>D39/D46</f>
        <v>0.31575459908744807</v>
      </c>
      <c r="F39" s="4">
        <v>1075.28</v>
      </c>
      <c r="G39" s="21">
        <v>0.68160957427926672</v>
      </c>
      <c r="H39" s="24">
        <v>0</v>
      </c>
      <c r="I39" s="24">
        <v>0</v>
      </c>
    </row>
    <row r="40" spans="1:12" ht="15.75" thickBot="1" x14ac:dyDescent="0.3">
      <c r="A40" s="8" t="s">
        <v>26</v>
      </c>
      <c r="B40" s="9" t="s">
        <v>27</v>
      </c>
      <c r="C40" s="10" t="s">
        <v>5</v>
      </c>
      <c r="D40" s="11">
        <v>0</v>
      </c>
      <c r="E40" s="11">
        <v>0</v>
      </c>
      <c r="F40" s="11">
        <v>0</v>
      </c>
      <c r="G40" s="11">
        <v>0</v>
      </c>
      <c r="H40" s="25">
        <v>0</v>
      </c>
      <c r="I40" s="25">
        <v>0</v>
      </c>
      <c r="L40" t="s">
        <v>52</v>
      </c>
    </row>
    <row r="41" spans="1:12" ht="15.75" thickBot="1" x14ac:dyDescent="0.3">
      <c r="A41" s="8" t="s">
        <v>28</v>
      </c>
      <c r="B41" s="9" t="s">
        <v>29</v>
      </c>
      <c r="C41" s="10" t="s">
        <v>5</v>
      </c>
      <c r="D41" s="11">
        <v>0</v>
      </c>
      <c r="E41" s="11">
        <v>0</v>
      </c>
      <c r="F41" s="11">
        <v>0</v>
      </c>
      <c r="G41" s="11">
        <v>0</v>
      </c>
      <c r="H41" s="25">
        <v>0</v>
      </c>
      <c r="I41" s="25">
        <v>0</v>
      </c>
    </row>
    <row r="42" spans="1:12" ht="15.75" thickBot="1" x14ac:dyDescent="0.3">
      <c r="A42" s="1" t="s">
        <v>30</v>
      </c>
      <c r="B42" s="12" t="s">
        <v>31</v>
      </c>
      <c r="C42" s="3" t="s">
        <v>5</v>
      </c>
      <c r="D42" s="4">
        <f>D29+D38+D39</f>
        <v>27702.360000000004</v>
      </c>
      <c r="E42" s="4">
        <f>D44/D46</f>
        <v>16.101810572815253</v>
      </c>
      <c r="F42" s="4">
        <v>21229.896423999995</v>
      </c>
      <c r="G42" s="4">
        <v>13.457425659879812</v>
      </c>
      <c r="H42" s="24">
        <f>H29+H38+H39</f>
        <v>22578.899999999998</v>
      </c>
      <c r="I42" s="24">
        <f>H42/H45</f>
        <v>8.5650069418628458</v>
      </c>
    </row>
    <row r="43" spans="1:12" ht="15.75" thickBot="1" x14ac:dyDescent="0.3">
      <c r="A43" s="8" t="s">
        <v>32</v>
      </c>
      <c r="B43" s="9" t="s">
        <v>33</v>
      </c>
      <c r="C43" s="10" t="s">
        <v>5</v>
      </c>
      <c r="D43" s="11">
        <v>0</v>
      </c>
      <c r="E43" s="11">
        <v>0</v>
      </c>
      <c r="F43" s="11">
        <v>0</v>
      </c>
      <c r="G43" s="11">
        <v>0</v>
      </c>
      <c r="H43" s="25"/>
      <c r="I43" s="25">
        <v>0</v>
      </c>
    </row>
    <row r="44" spans="1:12" ht="26.25" thickBot="1" x14ac:dyDescent="0.3">
      <c r="A44" s="1" t="s">
        <v>34</v>
      </c>
      <c r="B44" s="2" t="s">
        <v>51</v>
      </c>
      <c r="C44" s="3" t="s">
        <v>5</v>
      </c>
      <c r="D44" s="16">
        <f>D29+D38+D39</f>
        <v>27702.360000000004</v>
      </c>
      <c r="E44" s="16">
        <f>D44/D46</f>
        <v>16.101810572815253</v>
      </c>
      <c r="F44" s="16">
        <v>21229.896423999995</v>
      </c>
      <c r="G44" s="16">
        <v>13.457425659879812</v>
      </c>
      <c r="H44" s="25"/>
      <c r="I44" s="25">
        <v>8.07</v>
      </c>
    </row>
    <row r="45" spans="1:12" ht="15.75" thickBot="1" x14ac:dyDescent="0.3">
      <c r="A45" s="1" t="s">
        <v>36</v>
      </c>
      <c r="B45" s="2" t="s">
        <v>49</v>
      </c>
      <c r="C45" s="3" t="s">
        <v>38</v>
      </c>
      <c r="D45" s="14"/>
      <c r="E45" s="15"/>
      <c r="F45" s="29">
        <v>1577.56</v>
      </c>
      <c r="G45" s="15"/>
      <c r="H45" s="25">
        <v>2636.18</v>
      </c>
      <c r="I45" s="15"/>
    </row>
    <row r="46" spans="1:12" ht="15.75" thickBot="1" x14ac:dyDescent="0.3">
      <c r="A46" s="1" t="s">
        <v>39</v>
      </c>
      <c r="B46" s="2" t="s">
        <v>50</v>
      </c>
      <c r="C46" s="3" t="s">
        <v>38</v>
      </c>
      <c r="D46" s="28">
        <v>1720.45</v>
      </c>
      <c r="E46" s="15"/>
      <c r="F46" s="29"/>
      <c r="G46" s="40"/>
      <c r="H46" s="41">
        <v>237.66</v>
      </c>
      <c r="I46" s="15"/>
    </row>
    <row r="47" spans="1:12" ht="15.75" thickBot="1" x14ac:dyDescent="0.3">
      <c r="A47" s="1" t="s">
        <v>42</v>
      </c>
      <c r="B47" s="12" t="s">
        <v>55</v>
      </c>
      <c r="C47" s="3" t="s">
        <v>40</v>
      </c>
      <c r="D47" s="14"/>
      <c r="E47" s="17">
        <f>D44/D46</f>
        <v>16.101810572815253</v>
      </c>
      <c r="F47" s="14"/>
      <c r="G47" s="17">
        <v>13.46</v>
      </c>
      <c r="H47" s="23"/>
      <c r="I47" s="24">
        <f>H42/H45</f>
        <v>8.5650069418628458</v>
      </c>
    </row>
    <row r="48" spans="1:12" ht="15.75" thickBot="1" x14ac:dyDescent="0.3">
      <c r="A48" s="1" t="s">
        <v>48</v>
      </c>
      <c r="B48" s="12" t="s">
        <v>56</v>
      </c>
      <c r="C48" s="3" t="s">
        <v>40</v>
      </c>
      <c r="D48" s="14"/>
      <c r="E48" s="17">
        <f>E47*1.2</f>
        <v>19.322172687378302</v>
      </c>
      <c r="F48" s="14"/>
      <c r="G48" s="17">
        <v>16.152000000000001</v>
      </c>
      <c r="H48" s="23"/>
      <c r="I48" s="24">
        <f>I47*1.2</f>
        <v>10.278008330235414</v>
      </c>
    </row>
    <row r="50" spans="1:9" ht="15.75" x14ac:dyDescent="0.25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66.75" customHeight="1" thickBot="1" x14ac:dyDescent="0.3">
      <c r="A51" s="72" t="s">
        <v>85</v>
      </c>
      <c r="B51" s="72"/>
      <c r="C51" s="72"/>
      <c r="D51" s="72"/>
      <c r="E51" s="72"/>
      <c r="F51" s="72"/>
      <c r="G51" s="72"/>
      <c r="H51" s="72"/>
      <c r="I51" s="30"/>
    </row>
    <row r="52" spans="1:9" ht="93.75" customHeight="1" thickBot="1" x14ac:dyDescent="0.3">
      <c r="A52" s="42" t="s">
        <v>57</v>
      </c>
      <c r="B52" s="43" t="s">
        <v>58</v>
      </c>
      <c r="C52" s="42" t="s">
        <v>59</v>
      </c>
      <c r="D52" s="42" t="s">
        <v>60</v>
      </c>
      <c r="E52" s="42" t="s">
        <v>61</v>
      </c>
      <c r="F52" s="44" t="s">
        <v>61</v>
      </c>
      <c r="G52" s="45" t="s">
        <v>62</v>
      </c>
      <c r="H52" s="46" t="s">
        <v>63</v>
      </c>
      <c r="I52" s="30"/>
    </row>
    <row r="53" spans="1:9" ht="15.75" x14ac:dyDescent="0.25">
      <c r="A53" s="47" t="s">
        <v>64</v>
      </c>
      <c r="B53" s="48" t="s">
        <v>65</v>
      </c>
      <c r="C53" s="49"/>
      <c r="D53" s="47"/>
      <c r="E53" s="47"/>
      <c r="F53" s="50"/>
      <c r="G53" s="50"/>
      <c r="H53" s="47"/>
      <c r="I53" s="30"/>
    </row>
    <row r="54" spans="1:9" ht="15.75" x14ac:dyDescent="0.25">
      <c r="A54" s="51" t="s">
        <v>66</v>
      </c>
      <c r="B54" s="52" t="s">
        <v>67</v>
      </c>
      <c r="C54" s="53" t="s">
        <v>68</v>
      </c>
      <c r="D54" s="54">
        <v>14.57</v>
      </c>
      <c r="E54" s="54">
        <v>24.2</v>
      </c>
      <c r="F54" s="54">
        <v>14.57</v>
      </c>
      <c r="G54" s="54">
        <v>-0.4399999999999995</v>
      </c>
      <c r="H54" s="55">
        <v>66</v>
      </c>
      <c r="I54" s="30"/>
    </row>
    <row r="55" spans="1:9" ht="15.75" x14ac:dyDescent="0.25">
      <c r="A55" s="51" t="s">
        <v>69</v>
      </c>
      <c r="B55" s="52" t="s">
        <v>70</v>
      </c>
      <c r="C55" s="53" t="s">
        <v>68</v>
      </c>
      <c r="D55" s="54">
        <v>14.57</v>
      </c>
      <c r="E55" s="54">
        <v>24.2</v>
      </c>
      <c r="F55" s="54">
        <v>14.57</v>
      </c>
      <c r="G55" s="54">
        <v>-0.4399999999999995</v>
      </c>
      <c r="H55" s="55">
        <v>66</v>
      </c>
      <c r="I55" s="30"/>
    </row>
    <row r="56" spans="1:9" ht="16.5" thickBot="1" x14ac:dyDescent="0.3">
      <c r="A56" s="56" t="s">
        <v>71</v>
      </c>
      <c r="B56" s="57" t="s">
        <v>72</v>
      </c>
      <c r="C56" s="58" t="s">
        <v>68</v>
      </c>
      <c r="D56" s="59">
        <v>14.57</v>
      </c>
      <c r="E56" s="59">
        <v>24.2</v>
      </c>
      <c r="F56" s="59">
        <v>14.57</v>
      </c>
      <c r="G56" s="59">
        <v>-0.4399999999999995</v>
      </c>
      <c r="H56" s="60">
        <v>66</v>
      </c>
      <c r="I56" s="30"/>
    </row>
    <row r="57" spans="1:9" ht="15.75" x14ac:dyDescent="0.25">
      <c r="A57" s="47" t="s">
        <v>73</v>
      </c>
      <c r="B57" s="48" t="s">
        <v>74</v>
      </c>
      <c r="C57" s="49"/>
      <c r="D57" s="47"/>
      <c r="E57" s="47"/>
      <c r="F57" s="54"/>
      <c r="G57" s="54"/>
      <c r="H57" s="47"/>
      <c r="I57" s="30"/>
    </row>
    <row r="58" spans="1:9" ht="15.75" x14ac:dyDescent="0.25">
      <c r="A58" s="54" t="s">
        <v>75</v>
      </c>
      <c r="B58" s="52" t="s">
        <v>67</v>
      </c>
      <c r="C58" s="53" t="s">
        <v>68</v>
      </c>
      <c r="D58" s="54">
        <v>15.07</v>
      </c>
      <c r="E58" s="54">
        <v>19.32</v>
      </c>
      <c r="F58" s="54">
        <v>15.07</v>
      </c>
      <c r="G58" s="54">
        <v>-0.49000000000000021</v>
      </c>
      <c r="H58" s="54">
        <v>28</v>
      </c>
      <c r="I58" s="30"/>
    </row>
    <row r="59" spans="1:9" ht="15.75" x14ac:dyDescent="0.25">
      <c r="A59" s="54" t="s">
        <v>76</v>
      </c>
      <c r="B59" s="52" t="s">
        <v>70</v>
      </c>
      <c r="C59" s="53" t="s">
        <v>68</v>
      </c>
      <c r="D59" s="54">
        <v>15.07</v>
      </c>
      <c r="E59" s="54">
        <v>19.32</v>
      </c>
      <c r="F59" s="54">
        <v>15.07</v>
      </c>
      <c r="G59" s="54">
        <v>-0.49000000000000021</v>
      </c>
      <c r="H59" s="54">
        <v>28</v>
      </c>
      <c r="I59" s="30"/>
    </row>
    <row r="60" spans="1:9" ht="15.75" x14ac:dyDescent="0.25">
      <c r="A60" s="54" t="s">
        <v>77</v>
      </c>
      <c r="B60" s="52" t="s">
        <v>72</v>
      </c>
      <c r="C60" s="53" t="s">
        <v>68</v>
      </c>
      <c r="D60" s="54">
        <v>15.07</v>
      </c>
      <c r="E60" s="54">
        <v>19.32</v>
      </c>
      <c r="F60" s="54">
        <v>15.07</v>
      </c>
      <c r="G60" s="54">
        <v>-0.49000000000000021</v>
      </c>
      <c r="H60" s="54">
        <v>28</v>
      </c>
    </row>
    <row r="61" spans="1:9" ht="48" thickBot="1" x14ac:dyDescent="0.3">
      <c r="A61" s="59" t="s">
        <v>78</v>
      </c>
      <c r="B61" s="61" t="s">
        <v>79</v>
      </c>
      <c r="C61" s="58" t="s">
        <v>68</v>
      </c>
      <c r="D61" s="59">
        <v>7.66</v>
      </c>
      <c r="E61" s="59">
        <v>10.28</v>
      </c>
      <c r="F61" s="54">
        <v>7.66</v>
      </c>
      <c r="G61" s="62">
        <v>-0.20000000000000018</v>
      </c>
      <c r="H61" s="59">
        <v>34</v>
      </c>
    </row>
    <row r="62" spans="1:9" ht="95.25" thickBot="1" x14ac:dyDescent="0.3">
      <c r="A62" s="43" t="s">
        <v>80</v>
      </c>
      <c r="B62" s="63" t="s">
        <v>81</v>
      </c>
      <c r="C62" s="42" t="s">
        <v>68</v>
      </c>
      <c r="D62" s="64">
        <v>14.9</v>
      </c>
      <c r="E62" s="65" t="s">
        <v>82</v>
      </c>
      <c r="F62" s="65">
        <v>14.9</v>
      </c>
      <c r="G62" s="43">
        <v>-0.46999999999999886</v>
      </c>
      <c r="H62" s="43" t="s">
        <v>82</v>
      </c>
    </row>
    <row r="63" spans="1:9" ht="95.25" thickBot="1" x14ac:dyDescent="0.3">
      <c r="A63" s="43" t="s">
        <v>83</v>
      </c>
      <c r="B63" s="63" t="s">
        <v>84</v>
      </c>
      <c r="C63" s="42" t="s">
        <v>68</v>
      </c>
      <c r="D63" s="43">
        <v>15.62</v>
      </c>
      <c r="E63" s="43" t="s">
        <v>82</v>
      </c>
      <c r="F63" s="66">
        <v>15.62</v>
      </c>
      <c r="G63" s="43">
        <v>-0.52999999999999936</v>
      </c>
      <c r="H63" s="43" t="s">
        <v>82</v>
      </c>
    </row>
  </sheetData>
  <mergeCells count="20">
    <mergeCell ref="A51:H51"/>
    <mergeCell ref="J11:M19"/>
    <mergeCell ref="H28:I28"/>
    <mergeCell ref="F27:G27"/>
    <mergeCell ref="F28:G28"/>
    <mergeCell ref="A26:I26"/>
    <mergeCell ref="H27:I27"/>
    <mergeCell ref="D4:E4"/>
    <mergeCell ref="F3:G3"/>
    <mergeCell ref="F4:G4"/>
    <mergeCell ref="A2:G2"/>
    <mergeCell ref="A27:A28"/>
    <mergeCell ref="B27:B28"/>
    <mergeCell ref="C27:C28"/>
    <mergeCell ref="D27:E27"/>
    <mergeCell ref="A3:A4"/>
    <mergeCell ref="B3:B4"/>
    <mergeCell ref="C3:C4"/>
    <mergeCell ref="D3:E3"/>
    <mergeCell ref="D28:E28"/>
  </mergeCells>
  <pageMargins left="0.23622047244094491" right="0.23622047244094491" top="0.15748031496062992" bottom="0.15748031496062992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2020-12-23T13:32:57Z</dcterms:modified>
</cp:coreProperties>
</file>